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erman\Desktop\ГРЦ\Sproveduvanje\Анализата\"/>
    </mc:Choice>
  </mc:AlternateContent>
  <xr:revisionPtr revIDLastSave="0" documentId="13_ncr:1_{5B8CFF31-4628-496F-ADF3-15D39F599E1B}" xr6:coauthVersionLast="47" xr6:coauthVersionMax="47" xr10:uidLastSave="{00000000-0000-0000-0000-000000000000}"/>
  <bookViews>
    <workbookView xWindow="-120" yWindow="-120" windowWidth="29040" windowHeight="17640" tabRatio="441" xr2:uid="{00000000-000D-0000-FFFF-FFFF00000000}"/>
  </bookViews>
  <sheets>
    <sheet name="Тебела1" sheetId="2" r:id="rId1"/>
    <sheet name="Табела2" sheetId="3" r:id="rId2"/>
    <sheet name="Табела3" sheetId="6" r:id="rId3"/>
    <sheet name="Табела4" sheetId="9" r:id="rId4"/>
    <sheet name="Табела5" sheetId="7" r:id="rId5"/>
  </sheets>
  <definedNames>
    <definedName name="_xlnm._FilterDatabase" localSheetId="1" hidden="1">Табела2!$B$1:$B$84</definedName>
    <definedName name="_xlnm._FilterDatabase" localSheetId="0" hidden="1">Тебела1!$N$1:$N$82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" i="3" l="1"/>
  <c r="AD3" i="3"/>
  <c r="AD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O9" i="6" l="1"/>
  <c r="O10" i="6" s="1"/>
  <c r="N9" i="6"/>
  <c r="N10" i="6" s="1"/>
  <c r="K3" i="6"/>
  <c r="K4" i="6"/>
  <c r="K5" i="6"/>
  <c r="K6" i="6"/>
  <c r="K7" i="6"/>
  <c r="K2" i="6"/>
  <c r="K9" i="6" s="1"/>
  <c r="K10" i="6" s="1"/>
  <c r="J9" i="6"/>
  <c r="J10" i="6" s="1"/>
  <c r="M9" i="6" l="1"/>
  <c r="M10" i="6" s="1"/>
  <c r="L9" i="6"/>
  <c r="L10" i="6" s="1"/>
  <c r="G6" i="6"/>
  <c r="G2" i="6"/>
  <c r="F9" i="6"/>
  <c r="F10" i="6" s="1"/>
  <c r="AB3" i="3"/>
  <c r="AB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2" i="3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2" i="2"/>
  <c r="G3" i="6"/>
  <c r="G4" i="6"/>
  <c r="G5" i="6"/>
  <c r="G7" i="6"/>
  <c r="E9" i="6"/>
  <c r="E10" i="6" s="1"/>
  <c r="I84" i="3"/>
  <c r="B10" i="6"/>
  <c r="D9" i="6"/>
  <c r="D10" i="6" s="1"/>
  <c r="H9" i="6"/>
  <c r="H10" i="6" s="1"/>
  <c r="I9" i="6"/>
  <c r="I10" i="6" s="1"/>
  <c r="C9" i="6"/>
  <c r="C10" i="6" s="1"/>
  <c r="G9" i="6" l="1"/>
  <c r="G10" i="6" s="1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2" i="3"/>
  <c r="W2" i="3" s="1"/>
  <c r="AE2" i="3" s="1"/>
  <c r="J82" i="3"/>
  <c r="L82" i="3" s="1"/>
  <c r="J81" i="3"/>
  <c r="L81" i="3" s="1"/>
  <c r="J80" i="3"/>
  <c r="L80" i="3" s="1"/>
  <c r="J79" i="3"/>
  <c r="L79" i="3" s="1"/>
  <c r="J78" i="3"/>
  <c r="L78" i="3" s="1"/>
  <c r="J77" i="3"/>
  <c r="L77" i="3" s="1"/>
  <c r="J76" i="3"/>
  <c r="L76" i="3" s="1"/>
  <c r="J75" i="3"/>
  <c r="L75" i="3" s="1"/>
  <c r="J74" i="3"/>
  <c r="L74" i="3" s="1"/>
  <c r="J73" i="3"/>
  <c r="L73" i="3" s="1"/>
  <c r="J72" i="3"/>
  <c r="L72" i="3" s="1"/>
  <c r="J71" i="3"/>
  <c r="L71" i="3" s="1"/>
  <c r="J70" i="3"/>
  <c r="L70" i="3" s="1"/>
  <c r="J69" i="3"/>
  <c r="L69" i="3" s="1"/>
  <c r="J68" i="3"/>
  <c r="L68" i="3" s="1"/>
  <c r="J67" i="3"/>
  <c r="L67" i="3" s="1"/>
  <c r="J66" i="3"/>
  <c r="L66" i="3" s="1"/>
  <c r="J65" i="3"/>
  <c r="L65" i="3" s="1"/>
  <c r="J64" i="3"/>
  <c r="L64" i="3" s="1"/>
  <c r="J63" i="3"/>
  <c r="L63" i="3" s="1"/>
  <c r="J62" i="3"/>
  <c r="L62" i="3" s="1"/>
  <c r="J61" i="3"/>
  <c r="L61" i="3" s="1"/>
  <c r="J60" i="3"/>
  <c r="L60" i="3" s="1"/>
  <c r="J59" i="3"/>
  <c r="L59" i="3" s="1"/>
  <c r="J58" i="3"/>
  <c r="L58" i="3" s="1"/>
  <c r="J57" i="3"/>
  <c r="L57" i="3" s="1"/>
  <c r="J56" i="3"/>
  <c r="L56" i="3" s="1"/>
  <c r="J55" i="3"/>
  <c r="L55" i="3" s="1"/>
  <c r="J54" i="3"/>
  <c r="L54" i="3" s="1"/>
  <c r="J53" i="3"/>
  <c r="L53" i="3" s="1"/>
  <c r="J52" i="3"/>
  <c r="L52" i="3" s="1"/>
  <c r="J51" i="3"/>
  <c r="L51" i="3" s="1"/>
  <c r="J50" i="3"/>
  <c r="L50" i="3" s="1"/>
  <c r="J49" i="3"/>
  <c r="L49" i="3" s="1"/>
  <c r="J48" i="3"/>
  <c r="L48" i="3" s="1"/>
  <c r="J47" i="3"/>
  <c r="L47" i="3" s="1"/>
  <c r="J46" i="3"/>
  <c r="L46" i="3" s="1"/>
  <c r="J45" i="3"/>
  <c r="L45" i="3" s="1"/>
  <c r="J44" i="3"/>
  <c r="L44" i="3" s="1"/>
  <c r="J43" i="3"/>
  <c r="L43" i="3" s="1"/>
  <c r="J42" i="3"/>
  <c r="L42" i="3" s="1"/>
  <c r="J41" i="3"/>
  <c r="L41" i="3" s="1"/>
  <c r="J40" i="3"/>
  <c r="L40" i="3" s="1"/>
  <c r="J39" i="3"/>
  <c r="L39" i="3" s="1"/>
  <c r="J38" i="3"/>
  <c r="L38" i="3" s="1"/>
  <c r="J37" i="3"/>
  <c r="L37" i="3" s="1"/>
  <c r="J36" i="3"/>
  <c r="L36" i="3" s="1"/>
  <c r="J35" i="3"/>
  <c r="L35" i="3" s="1"/>
  <c r="J34" i="3"/>
  <c r="L34" i="3" s="1"/>
  <c r="J33" i="3"/>
  <c r="L33" i="3" s="1"/>
  <c r="J32" i="3"/>
  <c r="L32" i="3" s="1"/>
  <c r="J31" i="3"/>
  <c r="L31" i="3" s="1"/>
  <c r="J30" i="3"/>
  <c r="L30" i="3" s="1"/>
  <c r="J29" i="3"/>
  <c r="L29" i="3" s="1"/>
  <c r="J28" i="3"/>
  <c r="L28" i="3" s="1"/>
  <c r="J27" i="3"/>
  <c r="L27" i="3" s="1"/>
  <c r="J26" i="3"/>
  <c r="L26" i="3" s="1"/>
  <c r="J25" i="3"/>
  <c r="L25" i="3" s="1"/>
  <c r="J24" i="3"/>
  <c r="L24" i="3" s="1"/>
  <c r="J23" i="3"/>
  <c r="L23" i="3" s="1"/>
  <c r="J22" i="3"/>
  <c r="L22" i="3" s="1"/>
  <c r="J21" i="3"/>
  <c r="L21" i="3" s="1"/>
  <c r="J20" i="3"/>
  <c r="L20" i="3" s="1"/>
  <c r="J19" i="3"/>
  <c r="L19" i="3" s="1"/>
  <c r="J18" i="3"/>
  <c r="L18" i="3" s="1"/>
  <c r="J17" i="3"/>
  <c r="L17" i="3" s="1"/>
  <c r="J16" i="3"/>
  <c r="L16" i="3" s="1"/>
  <c r="J15" i="3"/>
  <c r="L15" i="3" s="1"/>
  <c r="J14" i="3"/>
  <c r="L14" i="3" s="1"/>
  <c r="J13" i="3"/>
  <c r="L13" i="3" s="1"/>
  <c r="J12" i="3"/>
  <c r="L12" i="3" s="1"/>
  <c r="J11" i="3"/>
  <c r="L11" i="3" s="1"/>
  <c r="J10" i="3"/>
  <c r="L10" i="3" s="1"/>
  <c r="J9" i="3"/>
  <c r="L9" i="3" s="1"/>
  <c r="J8" i="3"/>
  <c r="L8" i="3" s="1"/>
  <c r="J7" i="3"/>
  <c r="L7" i="3" s="1"/>
  <c r="J6" i="3"/>
  <c r="L6" i="3" s="1"/>
  <c r="J5" i="3"/>
  <c r="L5" i="3" s="1"/>
  <c r="J4" i="3"/>
  <c r="L4" i="3" s="1"/>
  <c r="J3" i="3"/>
  <c r="L3" i="3" s="1"/>
  <c r="J2" i="3"/>
  <c r="L2" i="3" s="1"/>
  <c r="J2" i="2"/>
  <c r="AC3" i="2"/>
  <c r="AD3" i="2" s="1"/>
  <c r="AC4" i="2"/>
  <c r="AD4" i="2" s="1"/>
  <c r="AC5" i="2"/>
  <c r="AD5" i="2" s="1"/>
  <c r="AC6" i="2"/>
  <c r="AD6" i="2" s="1"/>
  <c r="AC7" i="2"/>
  <c r="AC8" i="2"/>
  <c r="AD8" i="2" s="1"/>
  <c r="AC9" i="2"/>
  <c r="AD9" i="2" s="1"/>
  <c r="AC10" i="2"/>
  <c r="AD10" i="2" s="1"/>
  <c r="AC11" i="2"/>
  <c r="AC12" i="2"/>
  <c r="AD12" i="2" s="1"/>
  <c r="AC13" i="2"/>
  <c r="AD13" i="2" s="1"/>
  <c r="AC14" i="2"/>
  <c r="AD14" i="2" s="1"/>
  <c r="AC15" i="2"/>
  <c r="AC16" i="2"/>
  <c r="AD16" i="2" s="1"/>
  <c r="AC17" i="2"/>
  <c r="AD17" i="2" s="1"/>
  <c r="AC18" i="2"/>
  <c r="AD18" i="2" s="1"/>
  <c r="AC19" i="2"/>
  <c r="AC20" i="2"/>
  <c r="AC21" i="2"/>
  <c r="AD21" i="2" s="1"/>
  <c r="AC22" i="2"/>
  <c r="AD22" i="2" s="1"/>
  <c r="AC23" i="2"/>
  <c r="AC24" i="2"/>
  <c r="AC25" i="2"/>
  <c r="AC26" i="2"/>
  <c r="AD26" i="2" s="1"/>
  <c r="AC27" i="2"/>
  <c r="AC28" i="2"/>
  <c r="AC29" i="2"/>
  <c r="AD29" i="2" s="1"/>
  <c r="AC30" i="2"/>
  <c r="AD30" i="2" s="1"/>
  <c r="AC31" i="2"/>
  <c r="AC32" i="2"/>
  <c r="AC33" i="2"/>
  <c r="AC34" i="2"/>
  <c r="AD34" i="2" s="1"/>
  <c r="AC35" i="2"/>
  <c r="AC36" i="2"/>
  <c r="AC37" i="2"/>
  <c r="AD37" i="2" s="1"/>
  <c r="AC38" i="2"/>
  <c r="AD38" i="2" s="1"/>
  <c r="AC39" i="2"/>
  <c r="AC40" i="2"/>
  <c r="AC41" i="2"/>
  <c r="AC42" i="2"/>
  <c r="AD42" i="2" s="1"/>
  <c r="AC43" i="2"/>
  <c r="AC44" i="2"/>
  <c r="AC45" i="2"/>
  <c r="AD45" i="2" s="1"/>
  <c r="AC46" i="2"/>
  <c r="AD46" i="2" s="1"/>
  <c r="AC47" i="2"/>
  <c r="AC48" i="2"/>
  <c r="AC49" i="2"/>
  <c r="AD49" i="2" s="1"/>
  <c r="AC50" i="2"/>
  <c r="AD50" i="2" s="1"/>
  <c r="AC51" i="2"/>
  <c r="AC52" i="2"/>
  <c r="AC53" i="2"/>
  <c r="AC54" i="2"/>
  <c r="AD54" i="2" s="1"/>
  <c r="AC55" i="2"/>
  <c r="AC56" i="2"/>
  <c r="AC57" i="2"/>
  <c r="AC58" i="2"/>
  <c r="AD58" i="2" s="1"/>
  <c r="AC59" i="2"/>
  <c r="AC60" i="2"/>
  <c r="AC61" i="2"/>
  <c r="AC62" i="2"/>
  <c r="AD62" i="2" s="1"/>
  <c r="AC63" i="2"/>
  <c r="AC64" i="2"/>
  <c r="AC65" i="2"/>
  <c r="AC66" i="2"/>
  <c r="AD66" i="2" s="1"/>
  <c r="AC67" i="2"/>
  <c r="AC68" i="2"/>
  <c r="AC69" i="2"/>
  <c r="AC70" i="2"/>
  <c r="AD70" i="2" s="1"/>
  <c r="AC71" i="2"/>
  <c r="AC72" i="2"/>
  <c r="AC73" i="2"/>
  <c r="AC74" i="2"/>
  <c r="AD74" i="2" s="1"/>
  <c r="AC75" i="2"/>
  <c r="AC76" i="2"/>
  <c r="AC77" i="2"/>
  <c r="AC78" i="2"/>
  <c r="AD78" i="2" s="1"/>
  <c r="AC79" i="2"/>
  <c r="AC80" i="2"/>
  <c r="AC81" i="2"/>
  <c r="AC82" i="2"/>
  <c r="AD82" i="2" s="1"/>
  <c r="AC2" i="2"/>
  <c r="AA2" i="3" l="1"/>
  <c r="T80" i="3"/>
  <c r="V80" i="3" s="1"/>
  <c r="W80" i="3"/>
  <c r="AE80" i="3" s="1"/>
  <c r="T76" i="3"/>
  <c r="V76" i="3" s="1"/>
  <c r="W76" i="3"/>
  <c r="AE76" i="3" s="1"/>
  <c r="T72" i="3"/>
  <c r="V72" i="3" s="1"/>
  <c r="W72" i="3"/>
  <c r="AE72" i="3" s="1"/>
  <c r="T68" i="3"/>
  <c r="V68" i="3" s="1"/>
  <c r="W68" i="3"/>
  <c r="AE68" i="3" s="1"/>
  <c r="T64" i="3"/>
  <c r="V64" i="3" s="1"/>
  <c r="W64" i="3"/>
  <c r="AE64" i="3" s="1"/>
  <c r="T60" i="3"/>
  <c r="V60" i="3" s="1"/>
  <c r="W60" i="3"/>
  <c r="AE60" i="3" s="1"/>
  <c r="T56" i="3"/>
  <c r="V56" i="3" s="1"/>
  <c r="W56" i="3"/>
  <c r="AE56" i="3" s="1"/>
  <c r="T52" i="3"/>
  <c r="V52" i="3" s="1"/>
  <c r="W52" i="3"/>
  <c r="AE52" i="3" s="1"/>
  <c r="T48" i="3"/>
  <c r="V48" i="3" s="1"/>
  <c r="W48" i="3"/>
  <c r="AE48" i="3" s="1"/>
  <c r="T44" i="3"/>
  <c r="V44" i="3" s="1"/>
  <c r="W44" i="3"/>
  <c r="AE44" i="3" s="1"/>
  <c r="T40" i="3"/>
  <c r="V40" i="3" s="1"/>
  <c r="W40" i="3"/>
  <c r="AE40" i="3" s="1"/>
  <c r="T36" i="3"/>
  <c r="V36" i="3" s="1"/>
  <c r="W36" i="3"/>
  <c r="AE36" i="3" s="1"/>
  <c r="T32" i="3"/>
  <c r="V32" i="3" s="1"/>
  <c r="W32" i="3"/>
  <c r="AE32" i="3" s="1"/>
  <c r="T28" i="3"/>
  <c r="V28" i="3" s="1"/>
  <c r="W28" i="3"/>
  <c r="AE28" i="3" s="1"/>
  <c r="T24" i="3"/>
  <c r="V24" i="3" s="1"/>
  <c r="W24" i="3"/>
  <c r="AE24" i="3" s="1"/>
  <c r="T20" i="3"/>
  <c r="V20" i="3" s="1"/>
  <c r="W20" i="3"/>
  <c r="AE20" i="3" s="1"/>
  <c r="T16" i="3"/>
  <c r="V16" i="3" s="1"/>
  <c r="W16" i="3"/>
  <c r="AE16" i="3" s="1"/>
  <c r="T12" i="3"/>
  <c r="V12" i="3" s="1"/>
  <c r="W12" i="3"/>
  <c r="AE12" i="3" s="1"/>
  <c r="T8" i="3"/>
  <c r="V8" i="3" s="1"/>
  <c r="W8" i="3"/>
  <c r="AE8" i="3" s="1"/>
  <c r="T4" i="3"/>
  <c r="V4" i="3" s="1"/>
  <c r="W4" i="3"/>
  <c r="AE4" i="3" s="1"/>
  <c r="T79" i="3"/>
  <c r="V79" i="3" s="1"/>
  <c r="W79" i="3"/>
  <c r="AE79" i="3" s="1"/>
  <c r="T75" i="3"/>
  <c r="V75" i="3" s="1"/>
  <c r="W75" i="3"/>
  <c r="AE75" i="3" s="1"/>
  <c r="T71" i="3"/>
  <c r="V71" i="3" s="1"/>
  <c r="W71" i="3"/>
  <c r="AE71" i="3" s="1"/>
  <c r="T67" i="3"/>
  <c r="V67" i="3" s="1"/>
  <c r="W67" i="3"/>
  <c r="AE67" i="3" s="1"/>
  <c r="T63" i="3"/>
  <c r="V63" i="3" s="1"/>
  <c r="W63" i="3"/>
  <c r="AE63" i="3" s="1"/>
  <c r="T59" i="3"/>
  <c r="V59" i="3" s="1"/>
  <c r="W59" i="3"/>
  <c r="AE59" i="3" s="1"/>
  <c r="T55" i="3"/>
  <c r="V55" i="3" s="1"/>
  <c r="W55" i="3"/>
  <c r="AE55" i="3" s="1"/>
  <c r="T51" i="3"/>
  <c r="V51" i="3" s="1"/>
  <c r="W51" i="3"/>
  <c r="AE51" i="3" s="1"/>
  <c r="T47" i="3"/>
  <c r="V47" i="3" s="1"/>
  <c r="W47" i="3"/>
  <c r="AE47" i="3" s="1"/>
  <c r="T43" i="3"/>
  <c r="V43" i="3" s="1"/>
  <c r="W43" i="3"/>
  <c r="AE43" i="3" s="1"/>
  <c r="T39" i="3"/>
  <c r="V39" i="3" s="1"/>
  <c r="W39" i="3"/>
  <c r="AE39" i="3" s="1"/>
  <c r="T35" i="3"/>
  <c r="V35" i="3" s="1"/>
  <c r="W35" i="3"/>
  <c r="AE35" i="3" s="1"/>
  <c r="T31" i="3"/>
  <c r="V31" i="3" s="1"/>
  <c r="W31" i="3"/>
  <c r="AE31" i="3" s="1"/>
  <c r="T27" i="3"/>
  <c r="V27" i="3" s="1"/>
  <c r="W27" i="3"/>
  <c r="AE27" i="3" s="1"/>
  <c r="T23" i="3"/>
  <c r="V23" i="3" s="1"/>
  <c r="W23" i="3"/>
  <c r="AE23" i="3" s="1"/>
  <c r="T19" i="3"/>
  <c r="V19" i="3" s="1"/>
  <c r="W19" i="3"/>
  <c r="AE19" i="3" s="1"/>
  <c r="T15" i="3"/>
  <c r="V15" i="3" s="1"/>
  <c r="W15" i="3"/>
  <c r="AE15" i="3" s="1"/>
  <c r="T11" i="3"/>
  <c r="V11" i="3" s="1"/>
  <c r="W11" i="3"/>
  <c r="AE11" i="3" s="1"/>
  <c r="T7" i="3"/>
  <c r="V7" i="3" s="1"/>
  <c r="W7" i="3"/>
  <c r="AE7" i="3" s="1"/>
  <c r="T3" i="3"/>
  <c r="V3" i="3" s="1"/>
  <c r="W3" i="3"/>
  <c r="AE3" i="3" s="1"/>
  <c r="T82" i="3"/>
  <c r="V82" i="3" s="1"/>
  <c r="W82" i="3"/>
  <c r="AE82" i="3" s="1"/>
  <c r="T78" i="3"/>
  <c r="V78" i="3" s="1"/>
  <c r="W78" i="3"/>
  <c r="AE78" i="3" s="1"/>
  <c r="T74" i="3"/>
  <c r="V74" i="3" s="1"/>
  <c r="W74" i="3"/>
  <c r="AE74" i="3" s="1"/>
  <c r="T70" i="3"/>
  <c r="V70" i="3" s="1"/>
  <c r="W70" i="3"/>
  <c r="AE70" i="3" s="1"/>
  <c r="T66" i="3"/>
  <c r="V66" i="3" s="1"/>
  <c r="W66" i="3"/>
  <c r="AE66" i="3" s="1"/>
  <c r="T62" i="3"/>
  <c r="V62" i="3" s="1"/>
  <c r="W62" i="3"/>
  <c r="AE62" i="3" s="1"/>
  <c r="T58" i="3"/>
  <c r="V58" i="3" s="1"/>
  <c r="W58" i="3"/>
  <c r="AE58" i="3" s="1"/>
  <c r="T54" i="3"/>
  <c r="V54" i="3" s="1"/>
  <c r="W54" i="3"/>
  <c r="AE54" i="3" s="1"/>
  <c r="T50" i="3"/>
  <c r="V50" i="3" s="1"/>
  <c r="W50" i="3"/>
  <c r="AE50" i="3" s="1"/>
  <c r="T46" i="3"/>
  <c r="V46" i="3" s="1"/>
  <c r="W46" i="3"/>
  <c r="AE46" i="3" s="1"/>
  <c r="T42" i="3"/>
  <c r="V42" i="3" s="1"/>
  <c r="W42" i="3"/>
  <c r="AE42" i="3" s="1"/>
  <c r="T38" i="3"/>
  <c r="V38" i="3" s="1"/>
  <c r="W38" i="3"/>
  <c r="AE38" i="3" s="1"/>
  <c r="T34" i="3"/>
  <c r="V34" i="3" s="1"/>
  <c r="W34" i="3"/>
  <c r="AE34" i="3" s="1"/>
  <c r="T30" i="3"/>
  <c r="V30" i="3" s="1"/>
  <c r="W30" i="3"/>
  <c r="AE30" i="3" s="1"/>
  <c r="T26" i="3"/>
  <c r="V26" i="3" s="1"/>
  <c r="W26" i="3"/>
  <c r="AE26" i="3" s="1"/>
  <c r="T22" i="3"/>
  <c r="V22" i="3" s="1"/>
  <c r="W22" i="3"/>
  <c r="AE22" i="3" s="1"/>
  <c r="T18" i="3"/>
  <c r="V18" i="3" s="1"/>
  <c r="W18" i="3"/>
  <c r="AE18" i="3" s="1"/>
  <c r="T14" i="3"/>
  <c r="V14" i="3" s="1"/>
  <c r="W14" i="3"/>
  <c r="AE14" i="3" s="1"/>
  <c r="T10" i="3"/>
  <c r="V10" i="3" s="1"/>
  <c r="W10" i="3"/>
  <c r="AE10" i="3" s="1"/>
  <c r="T6" i="3"/>
  <c r="V6" i="3" s="1"/>
  <c r="W6" i="3"/>
  <c r="AE6" i="3" s="1"/>
  <c r="T81" i="3"/>
  <c r="V81" i="3" s="1"/>
  <c r="W81" i="3"/>
  <c r="AE81" i="3" s="1"/>
  <c r="T77" i="3"/>
  <c r="V77" i="3" s="1"/>
  <c r="W77" i="3"/>
  <c r="AE77" i="3" s="1"/>
  <c r="T73" i="3"/>
  <c r="V73" i="3" s="1"/>
  <c r="W73" i="3"/>
  <c r="AE73" i="3" s="1"/>
  <c r="T69" i="3"/>
  <c r="V69" i="3" s="1"/>
  <c r="W69" i="3"/>
  <c r="AE69" i="3" s="1"/>
  <c r="T65" i="3"/>
  <c r="V65" i="3" s="1"/>
  <c r="W65" i="3"/>
  <c r="AE65" i="3" s="1"/>
  <c r="T61" i="3"/>
  <c r="V61" i="3" s="1"/>
  <c r="W61" i="3"/>
  <c r="AE61" i="3" s="1"/>
  <c r="T57" i="3"/>
  <c r="V57" i="3" s="1"/>
  <c r="W57" i="3"/>
  <c r="AE57" i="3" s="1"/>
  <c r="T53" i="3"/>
  <c r="V53" i="3" s="1"/>
  <c r="W53" i="3"/>
  <c r="AE53" i="3" s="1"/>
  <c r="T49" i="3"/>
  <c r="V49" i="3" s="1"/>
  <c r="W49" i="3"/>
  <c r="AE49" i="3" s="1"/>
  <c r="T45" i="3"/>
  <c r="V45" i="3" s="1"/>
  <c r="W45" i="3"/>
  <c r="AE45" i="3" s="1"/>
  <c r="T41" i="3"/>
  <c r="V41" i="3" s="1"/>
  <c r="W41" i="3"/>
  <c r="AE41" i="3" s="1"/>
  <c r="T37" i="3"/>
  <c r="V37" i="3" s="1"/>
  <c r="W37" i="3"/>
  <c r="AE37" i="3" s="1"/>
  <c r="T33" i="3"/>
  <c r="V33" i="3" s="1"/>
  <c r="W33" i="3"/>
  <c r="AE33" i="3" s="1"/>
  <c r="T25" i="3"/>
  <c r="V25" i="3" s="1"/>
  <c r="W25" i="3"/>
  <c r="AE25" i="3" s="1"/>
  <c r="T21" i="3"/>
  <c r="V21" i="3" s="1"/>
  <c r="W21" i="3"/>
  <c r="AE21" i="3" s="1"/>
  <c r="T13" i="3"/>
  <c r="V13" i="3" s="1"/>
  <c r="W13" i="3"/>
  <c r="AE13" i="3" s="1"/>
  <c r="T9" i="3"/>
  <c r="V9" i="3" s="1"/>
  <c r="W9" i="3"/>
  <c r="AE9" i="3" s="1"/>
  <c r="T5" i="3"/>
  <c r="V5" i="3" s="1"/>
  <c r="W5" i="3"/>
  <c r="AE5" i="3" s="1"/>
  <c r="T29" i="3"/>
  <c r="V29" i="3" s="1"/>
  <c r="W29" i="3"/>
  <c r="AE29" i="3" s="1"/>
  <c r="T17" i="3"/>
  <c r="V17" i="3" s="1"/>
  <c r="W17" i="3"/>
  <c r="AE17" i="3" s="1"/>
  <c r="T2" i="3"/>
  <c r="X2" i="3" s="1"/>
  <c r="AD41" i="2"/>
  <c r="AD33" i="2"/>
  <c r="AD25" i="2"/>
  <c r="AD81" i="2"/>
  <c r="AD77" i="2"/>
  <c r="AD73" i="2"/>
  <c r="AD69" i="2"/>
  <c r="AD65" i="2"/>
  <c r="AD61" i="2"/>
  <c r="AD57" i="2"/>
  <c r="AD53" i="2"/>
  <c r="AD48" i="2"/>
  <c r="AD44" i="2"/>
  <c r="AD40" i="2"/>
  <c r="AD36" i="2"/>
  <c r="AD32" i="2"/>
  <c r="AD28" i="2"/>
  <c r="AD24" i="2"/>
  <c r="AD20" i="2"/>
  <c r="AD15" i="2"/>
  <c r="AD11" i="2"/>
  <c r="AD7" i="2"/>
  <c r="AD80" i="2"/>
  <c r="AD76" i="2"/>
  <c r="AD72" i="2"/>
  <c r="AD68" i="2"/>
  <c r="AD64" i="2"/>
  <c r="AD60" i="2"/>
  <c r="AD56" i="2"/>
  <c r="AD52" i="2"/>
  <c r="AD47" i="2"/>
  <c r="AD43" i="2"/>
  <c r="AD39" i="2"/>
  <c r="AD35" i="2"/>
  <c r="AD31" i="2"/>
  <c r="AD27" i="2"/>
  <c r="AD23" i="2"/>
  <c r="AD19" i="2"/>
  <c r="AD2" i="2"/>
  <c r="AD79" i="2"/>
  <c r="AD75" i="2"/>
  <c r="AD71" i="2"/>
  <c r="AD67" i="2"/>
  <c r="AD63" i="2"/>
  <c r="AD59" i="2"/>
  <c r="AD55" i="2"/>
  <c r="AD51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2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2" i="2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2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2" i="2"/>
  <c r="N2" i="2" l="1"/>
  <c r="N79" i="2"/>
  <c r="N75" i="2"/>
  <c r="N71" i="2"/>
  <c r="N67" i="2"/>
  <c r="N63" i="2"/>
  <c r="N59" i="2"/>
  <c r="N55" i="2"/>
  <c r="N51" i="2"/>
  <c r="N47" i="2"/>
  <c r="N43" i="2"/>
  <c r="N39" i="2"/>
  <c r="N35" i="2"/>
  <c r="N31" i="2"/>
  <c r="N27" i="2"/>
  <c r="N23" i="2"/>
  <c r="N19" i="2"/>
  <c r="N15" i="2"/>
  <c r="N11" i="2"/>
  <c r="N7" i="2"/>
  <c r="N3" i="2"/>
  <c r="N82" i="2"/>
  <c r="N78" i="2"/>
  <c r="N74" i="2"/>
  <c r="N70" i="2"/>
  <c r="N66" i="2"/>
  <c r="N62" i="2"/>
  <c r="N58" i="2"/>
  <c r="N54" i="2"/>
  <c r="N50" i="2"/>
  <c r="N46" i="2"/>
  <c r="N42" i="2"/>
  <c r="N38" i="2"/>
  <c r="N34" i="2"/>
  <c r="N30" i="2"/>
  <c r="N26" i="2"/>
  <c r="N22" i="2"/>
  <c r="N18" i="2"/>
  <c r="N14" i="2"/>
  <c r="N10" i="2"/>
  <c r="N6" i="2"/>
  <c r="N81" i="2"/>
  <c r="N77" i="2"/>
  <c r="N73" i="2"/>
  <c r="N69" i="2"/>
  <c r="N65" i="2"/>
  <c r="N61" i="2"/>
  <c r="N57" i="2"/>
  <c r="N53" i="2"/>
  <c r="N49" i="2"/>
  <c r="N45" i="2"/>
  <c r="N41" i="2"/>
  <c r="N37" i="2"/>
  <c r="N33" i="2"/>
  <c r="N29" i="2"/>
  <c r="N25" i="2"/>
  <c r="N21" i="2"/>
  <c r="N17" i="2"/>
  <c r="N13" i="2"/>
  <c r="N9" i="2"/>
  <c r="N5" i="2"/>
  <c r="N80" i="2"/>
  <c r="N76" i="2"/>
  <c r="N72" i="2"/>
  <c r="N68" i="2"/>
  <c r="N64" i="2"/>
  <c r="N60" i="2"/>
  <c r="N56" i="2"/>
  <c r="N52" i="2"/>
  <c r="N48" i="2"/>
  <c r="N44" i="2"/>
  <c r="N40" i="2"/>
  <c r="N36" i="2"/>
  <c r="N32" i="2"/>
  <c r="N28" i="2"/>
  <c r="N24" i="2"/>
  <c r="N20" i="2"/>
  <c r="N16" i="2"/>
  <c r="N12" i="2"/>
  <c r="N8" i="2"/>
  <c r="N4" i="2"/>
  <c r="AA17" i="3"/>
  <c r="AA5" i="3"/>
  <c r="AA13" i="3"/>
  <c r="AA25" i="3"/>
  <c r="AA37" i="3"/>
  <c r="AA45" i="3"/>
  <c r="AA53" i="3"/>
  <c r="AA61" i="3"/>
  <c r="AA69" i="3"/>
  <c r="AA77" i="3"/>
  <c r="AA6" i="3"/>
  <c r="AA14" i="3"/>
  <c r="AA22" i="3"/>
  <c r="AA30" i="3"/>
  <c r="AA38" i="3"/>
  <c r="AA46" i="3"/>
  <c r="AA54" i="3"/>
  <c r="AA62" i="3"/>
  <c r="AA70" i="3"/>
  <c r="AA78" i="3"/>
  <c r="AA3" i="3"/>
  <c r="AA11" i="3"/>
  <c r="AA19" i="3"/>
  <c r="AA27" i="3"/>
  <c r="AA35" i="3"/>
  <c r="AA43" i="3"/>
  <c r="AA51" i="3"/>
  <c r="AA59" i="3"/>
  <c r="AA67" i="3"/>
  <c r="AA75" i="3"/>
  <c r="AA4" i="3"/>
  <c r="AA12" i="3"/>
  <c r="AA20" i="3"/>
  <c r="AA28" i="3"/>
  <c r="AA36" i="3"/>
  <c r="AA44" i="3"/>
  <c r="AA52" i="3"/>
  <c r="AA60" i="3"/>
  <c r="AA68" i="3"/>
  <c r="AA76" i="3"/>
  <c r="AA29" i="3"/>
  <c r="AA9" i="3"/>
  <c r="AA21" i="3"/>
  <c r="AA33" i="3"/>
  <c r="AA41" i="3"/>
  <c r="AA49" i="3"/>
  <c r="AA57" i="3"/>
  <c r="AA65" i="3"/>
  <c r="AA73" i="3"/>
  <c r="AA81" i="3"/>
  <c r="AA10" i="3"/>
  <c r="AA18" i="3"/>
  <c r="AA26" i="3"/>
  <c r="AA34" i="3"/>
  <c r="AA42" i="3"/>
  <c r="AA50" i="3"/>
  <c r="AA58" i="3"/>
  <c r="AA66" i="3"/>
  <c r="AA74" i="3"/>
  <c r="AA82" i="3"/>
  <c r="AA7" i="3"/>
  <c r="AA15" i="3"/>
  <c r="AA23" i="3"/>
  <c r="AA31" i="3"/>
  <c r="AA39" i="3"/>
  <c r="AA47" i="3"/>
  <c r="AA55" i="3"/>
  <c r="AA63" i="3"/>
  <c r="AA71" i="3"/>
  <c r="AA79" i="3"/>
  <c r="AA8" i="3"/>
  <c r="AA16" i="3"/>
  <c r="AA24" i="3"/>
  <c r="AA32" i="3"/>
  <c r="AA40" i="3"/>
  <c r="AA48" i="3"/>
  <c r="AA56" i="3"/>
  <c r="AA64" i="3"/>
  <c r="AA72" i="3"/>
  <c r="AA80" i="3"/>
  <c r="X48" i="3"/>
  <c r="Y48" i="3" s="1"/>
  <c r="X64" i="3"/>
  <c r="X40" i="3"/>
  <c r="Y40" i="3" s="1"/>
  <c r="X63" i="3"/>
  <c r="Y63" i="3" s="1"/>
  <c r="X80" i="3"/>
  <c r="Y80" i="3" s="1"/>
  <c r="X8" i="3"/>
  <c r="Y8" i="3" s="1"/>
  <c r="X72" i="3"/>
  <c r="Y72" i="3" s="1"/>
  <c r="X32" i="3"/>
  <c r="Y32" i="3" s="1"/>
  <c r="X56" i="3"/>
  <c r="Y56" i="3" s="1"/>
  <c r="X24" i="3"/>
  <c r="Y24" i="3" s="1"/>
  <c r="X70" i="3"/>
  <c r="Y70" i="3" s="1"/>
  <c r="X16" i="3"/>
  <c r="Y16" i="3" s="1"/>
  <c r="X46" i="3"/>
  <c r="Y46" i="3" s="1"/>
  <c r="X60" i="3"/>
  <c r="Y60" i="3" s="1"/>
  <c r="X6" i="3"/>
  <c r="Y6" i="3" s="1"/>
  <c r="X74" i="3"/>
  <c r="Y74" i="3" s="1"/>
  <c r="X76" i="3"/>
  <c r="Y76" i="3" s="1"/>
  <c r="X71" i="3"/>
  <c r="Y71" i="3" s="1"/>
  <c r="X26" i="3"/>
  <c r="Y26" i="3" s="1"/>
  <c r="X28" i="3"/>
  <c r="Y28" i="3" s="1"/>
  <c r="X67" i="3"/>
  <c r="Y67" i="3" s="1"/>
  <c r="X42" i="3"/>
  <c r="Y42" i="3" s="1"/>
  <c r="X12" i="3"/>
  <c r="Y12" i="3" s="1"/>
  <c r="X58" i="3"/>
  <c r="Y58" i="3" s="1"/>
  <c r="X10" i="3"/>
  <c r="Y10" i="3" s="1"/>
  <c r="X44" i="3"/>
  <c r="Y44" i="3" s="1"/>
  <c r="X62" i="3"/>
  <c r="Y62" i="3" s="1"/>
  <c r="X22" i="3"/>
  <c r="Y22" i="3" s="1"/>
  <c r="X5" i="3"/>
  <c r="Y5" i="3" s="1"/>
  <c r="X37" i="3"/>
  <c r="Y37" i="3" s="1"/>
  <c r="X51" i="3"/>
  <c r="Y51" i="3" s="1"/>
  <c r="X78" i="3"/>
  <c r="Y78" i="3" s="1"/>
  <c r="X38" i="3"/>
  <c r="Y38" i="3" s="1"/>
  <c r="X14" i="3"/>
  <c r="Y14" i="3" s="1"/>
  <c r="X3" i="3"/>
  <c r="Y3" i="3" s="1"/>
  <c r="X13" i="3"/>
  <c r="Y13" i="3" s="1"/>
  <c r="X35" i="3"/>
  <c r="Y35" i="3" s="1"/>
  <c r="X53" i="3"/>
  <c r="Y53" i="3" s="1"/>
  <c r="X54" i="3"/>
  <c r="Y54" i="3" s="1"/>
  <c r="X30" i="3"/>
  <c r="Y30" i="3" s="1"/>
  <c r="X69" i="3"/>
  <c r="Y69" i="3" s="1"/>
  <c r="X19" i="3"/>
  <c r="Y19" i="3" s="1"/>
  <c r="X65" i="3"/>
  <c r="Y65" i="3" s="1"/>
  <c r="X33" i="3"/>
  <c r="Y33" i="3" s="1"/>
  <c r="X47" i="3"/>
  <c r="Y47" i="3" s="1"/>
  <c r="X15" i="3"/>
  <c r="Y15" i="3" s="1"/>
  <c r="X77" i="3"/>
  <c r="Y77" i="3" s="1"/>
  <c r="X61" i="3"/>
  <c r="Y61" i="3" s="1"/>
  <c r="X45" i="3"/>
  <c r="Y45" i="3" s="1"/>
  <c r="X25" i="3"/>
  <c r="Y25" i="3" s="1"/>
  <c r="X79" i="3"/>
  <c r="Y79" i="3" s="1"/>
  <c r="X59" i="3"/>
  <c r="Y59" i="3" s="1"/>
  <c r="X43" i="3"/>
  <c r="Y43" i="3" s="1"/>
  <c r="X27" i="3"/>
  <c r="Y27" i="3" s="1"/>
  <c r="X11" i="3"/>
  <c r="Y11" i="3" s="1"/>
  <c r="X81" i="3"/>
  <c r="Y81" i="3" s="1"/>
  <c r="X49" i="3"/>
  <c r="Y49" i="3" s="1"/>
  <c r="X9" i="3"/>
  <c r="Y9" i="3" s="1"/>
  <c r="X31" i="3"/>
  <c r="Y31" i="3" s="1"/>
  <c r="X82" i="3"/>
  <c r="Y82" i="3" s="1"/>
  <c r="X66" i="3"/>
  <c r="Y66" i="3" s="1"/>
  <c r="X50" i="3"/>
  <c r="Y50" i="3" s="1"/>
  <c r="X34" i="3"/>
  <c r="Y34" i="3" s="1"/>
  <c r="X18" i="3"/>
  <c r="Y18" i="3" s="1"/>
  <c r="X68" i="3"/>
  <c r="Y68" i="3" s="1"/>
  <c r="X52" i="3"/>
  <c r="Y52" i="3" s="1"/>
  <c r="X36" i="3"/>
  <c r="Y36" i="3" s="1"/>
  <c r="X20" i="3"/>
  <c r="Y20" i="3" s="1"/>
  <c r="X4" i="3"/>
  <c r="Y4" i="3" s="1"/>
  <c r="X73" i="3"/>
  <c r="Y73" i="3" s="1"/>
  <c r="X57" i="3"/>
  <c r="Y57" i="3" s="1"/>
  <c r="X41" i="3"/>
  <c r="Y41" i="3" s="1"/>
  <c r="X21" i="3"/>
  <c r="Y21" i="3" s="1"/>
  <c r="X75" i="3"/>
  <c r="Y75" i="3" s="1"/>
  <c r="X55" i="3"/>
  <c r="Y55" i="3" s="1"/>
  <c r="X39" i="3"/>
  <c r="Y39" i="3" s="1"/>
  <c r="X23" i="3"/>
  <c r="Y23" i="3" s="1"/>
  <c r="X7" i="3"/>
  <c r="Y7" i="3" s="1"/>
  <c r="X17" i="3"/>
  <c r="Y17" i="3" s="1"/>
  <c r="X29" i="3"/>
  <c r="Y29" i="3" s="1"/>
  <c r="Y64" i="3"/>
  <c r="V2" i="3"/>
  <c r="Y2" i="3"/>
</calcChain>
</file>

<file path=xl/sharedStrings.xml><?xml version="1.0" encoding="utf-8"?>
<sst xmlns="http://schemas.openxmlformats.org/spreadsheetml/2006/main" count="351" uniqueCount="170">
  <si>
    <t>Аеродром</t>
  </si>
  <si>
    <t>Арачиново</t>
  </si>
  <si>
    <t>Берово</t>
  </si>
  <si>
    <t>Битола</t>
  </si>
  <si>
    <t>Богданци</t>
  </si>
  <si>
    <t>Боговиње</t>
  </si>
  <si>
    <t>Босилово</t>
  </si>
  <si>
    <t>Брвеница</t>
  </si>
  <si>
    <t>Бутел</t>
  </si>
  <si>
    <t>Валандово</t>
  </si>
  <si>
    <t>Василево</t>
  </si>
  <si>
    <t>Вевчани</t>
  </si>
  <si>
    <t>Велес</t>
  </si>
  <si>
    <t>Виница</t>
  </si>
  <si>
    <t>Врапчиште</t>
  </si>
  <si>
    <t>Гази Баба</t>
  </si>
  <si>
    <t>Гевгелија</t>
  </si>
  <si>
    <t>Гостивар</t>
  </si>
  <si>
    <t>Град Скопје</t>
  </si>
  <si>
    <t>Градско</t>
  </si>
  <si>
    <t>Дебар</t>
  </si>
  <si>
    <t>Дебрца</t>
  </si>
  <si>
    <t>Делчево</t>
  </si>
  <si>
    <t>Демир Капија</t>
  </si>
  <si>
    <t>Демир Хисар</t>
  </si>
  <si>
    <t>Дојран</t>
  </si>
  <si>
    <t>Долнени</t>
  </si>
  <si>
    <t>Ѓорче Петров</t>
  </si>
  <si>
    <t>Желино</t>
  </si>
  <si>
    <t>Зелениково</t>
  </si>
  <si>
    <t>Зрновци</t>
  </si>
  <si>
    <t>Илинден</t>
  </si>
  <si>
    <t>Јегуновце</t>
  </si>
  <si>
    <t>Кавадарци</t>
  </si>
  <si>
    <t>Карбинци</t>
  </si>
  <si>
    <t>Карпош</t>
  </si>
  <si>
    <t>Кисела Вода</t>
  </si>
  <si>
    <t>Кичево</t>
  </si>
  <si>
    <t>Конче</t>
  </si>
  <si>
    <t>Кочани</t>
  </si>
  <si>
    <t>Кратово</t>
  </si>
  <si>
    <t>Крива Паланка</t>
  </si>
  <si>
    <t>Кривогаштани</t>
  </si>
  <si>
    <t>Крушево</t>
  </si>
  <si>
    <t>Куманово</t>
  </si>
  <si>
    <t>Липково</t>
  </si>
  <si>
    <t>Лозово</t>
  </si>
  <si>
    <t>Маврово и Ростуше</t>
  </si>
  <si>
    <t>Македонска Каменица</t>
  </si>
  <si>
    <t>Македонски Брод</t>
  </si>
  <si>
    <t>Могила</t>
  </si>
  <si>
    <t>Неготино</t>
  </si>
  <si>
    <t>Новаци</t>
  </si>
  <si>
    <t>Ново Село</t>
  </si>
  <si>
    <t>Охрид</t>
  </si>
  <si>
    <t>Петровец</t>
  </si>
  <si>
    <t>Пехчево</t>
  </si>
  <si>
    <t>Пласница</t>
  </si>
  <si>
    <t>Прилеп</t>
  </si>
  <si>
    <t>Пробиштип</t>
  </si>
  <si>
    <t>Радовиш</t>
  </si>
  <si>
    <t>Ранковце</t>
  </si>
  <si>
    <t>Ресен</t>
  </si>
  <si>
    <t>Росоман</t>
  </si>
  <si>
    <t>Сарај</t>
  </si>
  <si>
    <t>Свети Николе</t>
  </si>
  <si>
    <t>Сопиште</t>
  </si>
  <si>
    <t>Старо Нагоричане</t>
  </si>
  <si>
    <t>Струга</t>
  </si>
  <si>
    <t>Струмица</t>
  </si>
  <si>
    <t>Студеничани</t>
  </si>
  <si>
    <t>Теарце</t>
  </si>
  <si>
    <t>Тетово</t>
  </si>
  <si>
    <t>Центар</t>
  </si>
  <si>
    <t>Центар Жупа</t>
  </si>
  <si>
    <t>Чаир</t>
  </si>
  <si>
    <t>Чашка</t>
  </si>
  <si>
    <t>Чешиново - Облешево</t>
  </si>
  <si>
    <t>Чучер - Сандево</t>
  </si>
  <si>
    <t>Штип</t>
  </si>
  <si>
    <t>Шуто Оризари</t>
  </si>
  <si>
    <t>Капитални план 2024</t>
  </si>
  <si>
    <t>Капитални реал 2024</t>
  </si>
  <si>
    <t>Капитални план 2025</t>
  </si>
  <si>
    <t>Реализација буџет 2024</t>
  </si>
  <si>
    <t>Капитални План 25/ Реал 24</t>
  </si>
  <si>
    <t>Вредност набавки 2024</t>
  </si>
  <si>
    <t>Вредност набавки 2023</t>
  </si>
  <si>
    <t>Од Владата 2024</t>
  </si>
  <si>
    <t>Жители</t>
  </si>
  <si>
    <t>План буџет 2024 евра</t>
  </si>
  <si>
    <t>Реализација буџет 2024 евра</t>
  </si>
  <si>
    <t>Остварување буџет 2024</t>
  </si>
  <si>
    <t>План буџет 2025 евра</t>
  </si>
  <si>
    <t>Буџет 2025 во однос на реализиран 2024</t>
  </si>
  <si>
    <t>Капитални план 2024 евра</t>
  </si>
  <si>
    <t>Капитални реализаицја 2024 евра</t>
  </si>
  <si>
    <t>%</t>
  </si>
  <si>
    <t>Вредност набавки 2023 евра</t>
  </si>
  <si>
    <t>Вредност набавки 2024 евра</t>
  </si>
  <si>
    <t>Од Владата 2024 евра</t>
  </si>
  <si>
    <t>Однос набавки 2024 спрема 2023</t>
  </si>
  <si>
    <t>Од спорт 2025</t>
  </si>
  <si>
    <t>Од образование 2025</t>
  </si>
  <si>
    <t>Од култура 2025</t>
  </si>
  <si>
    <t>Од транспорт 2025</t>
  </si>
  <si>
    <t>Од социјална политика 2025</t>
  </si>
  <si>
    <t>Од животна средина 2025</t>
  </si>
  <si>
    <t>Од Владата 2025</t>
  </si>
  <si>
    <t>Од Владата 2025 евра</t>
  </si>
  <si>
    <t>2025 по жител</t>
  </si>
  <si>
    <t>Од Владата 2024 и 2025 заедно</t>
  </si>
  <si>
    <t>по жител вкупно од Владата за 2024 и 2025</t>
  </si>
  <si>
    <t>Животна</t>
  </si>
  <si>
    <t>Транспорт</t>
  </si>
  <si>
    <t>Социјална</t>
  </si>
  <si>
    <t>Образование</t>
  </si>
  <si>
    <t>Спорт</t>
  </si>
  <si>
    <t>Култура</t>
  </si>
  <si>
    <t>Реализација 2024</t>
  </si>
  <si>
    <t>Треба во 2025</t>
  </si>
  <si>
    <t>Вкупно</t>
  </si>
  <si>
    <t>евра</t>
  </si>
  <si>
    <t>Требало во 2024</t>
  </si>
  <si>
    <t>Спорт 2024</t>
  </si>
  <si>
    <t>Образование 2024</t>
  </si>
  <si>
    <t>Култура 2024</t>
  </si>
  <si>
    <t>Транспорт 2024</t>
  </si>
  <si>
    <t>Социјална 2024</t>
  </si>
  <si>
    <t>Животна 2024</t>
  </si>
  <si>
    <t>Треба 2024 и 2025</t>
  </si>
  <si>
    <t>Во Буџет 2024</t>
  </si>
  <si>
    <t>% на парите од влада во ЈН на општината</t>
  </si>
  <si>
    <t>Од Владата проекти заедно 2024 и 2025 ден</t>
  </si>
  <si>
    <t>План буџет 2025 (јан)</t>
  </si>
  <si>
    <t>План буџет 2024 (последен)</t>
  </si>
  <si>
    <t>Последен ребалансиран буџет 2025</t>
  </si>
  <si>
    <t>Последен буџет евра</t>
  </si>
  <si>
    <t>Последен буџет 2025 во однос на почетен 2025</t>
  </si>
  <si>
    <t>Број на проекти 2024 Одлука</t>
  </si>
  <si>
    <t>Број на проекти 2025</t>
  </si>
  <si>
    <t>Вкупен број проекти 2024 и 2025</t>
  </si>
  <si>
    <t>Работи 2024 ден.</t>
  </si>
  <si>
    <t>Во Буџет 2025</t>
  </si>
  <si>
    <t>Во Ребаланс 2025</t>
  </si>
  <si>
    <t xml:space="preserve">Измена </t>
  </si>
  <si>
    <t>Министерство</t>
  </si>
  <si>
    <t>Одобрени проекти во 2024</t>
  </si>
  <si>
    <t>Предвидени пари во буџетот за 2024</t>
  </si>
  <si>
    <t>Потрошени пари од буџетот во 2024</t>
  </si>
  <si>
    <t>Одобрени проекти во 2025</t>
  </si>
  <si>
    <t>Вкупно одобрени проекти во 2024 и 2025</t>
  </si>
  <si>
    <t>Предвидени пари во буџетот за 2025</t>
  </si>
  <si>
    <t>Животна средина</t>
  </si>
  <si>
    <t xml:space="preserve">Социјала </t>
  </si>
  <si>
    <t>Вкупно (денари)</t>
  </si>
  <si>
    <t>Вкупно (евра)</t>
  </si>
  <si>
    <t>Работи 2024 евра</t>
  </si>
  <si>
    <t>2024 по жител</t>
  </si>
  <si>
    <t>Одлука за прераспределба</t>
  </si>
  <si>
    <t>Финален износ 2025</t>
  </si>
  <si>
    <t>ново 2026</t>
  </si>
  <si>
    <t>ново 2027</t>
  </si>
  <si>
    <t>Последен буџет 2025 евра</t>
  </si>
  <si>
    <t>Реализација буџет 2023 евра</t>
  </si>
  <si>
    <t>Капитални реализација 2024 евра</t>
  </si>
  <si>
    <t>Последен буџет 2025 во однос на реализација 2024</t>
  </si>
  <si>
    <t>По жител во 2024</t>
  </si>
  <si>
    <t>Однос на парите од Влада за 24 и 25 во ЈН на општината за работи во 24</t>
  </si>
  <si>
    <t>Општина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</si>
</sst>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9" fontId="2" fillId="0" borderId="0" xfId="1" applyFont="1"/>
    <xf numFmtId="9" fontId="0" fillId="0" borderId="0" xfId="1" applyFont="1"/>
    <xf numFmtId="3" fontId="0" fillId="0" borderId="0" xfId="0" applyNumberFormat="1" applyAlignment="1">
      <alignment horizontal="right" vertical="center" wrapText="1"/>
    </xf>
    <xf numFmtId="3" fontId="2" fillId="0" borderId="0" xfId="1" applyNumberFormat="1" applyFont="1"/>
    <xf numFmtId="3" fontId="3" fillId="0" borderId="0" xfId="0" applyNumberFormat="1" applyFont="1"/>
    <xf numFmtId="0" fontId="2" fillId="2" borderId="0" xfId="0" applyFont="1" applyFill="1"/>
    <xf numFmtId="9" fontId="2" fillId="0" borderId="0" xfId="0" applyNumberFormat="1" applyFont="1"/>
    <xf numFmtId="0" fontId="0" fillId="0" borderId="0" xfId="0" applyAlignment="1">
      <alignment wrapText="1"/>
    </xf>
    <xf numFmtId="0" fontId="2" fillId="0" borderId="0" xfId="0" applyFont="1" applyFill="1"/>
    <xf numFmtId="3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3" fontId="0" fillId="0" borderId="0" xfId="0" applyNumberFormat="1" applyFill="1"/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ont="1"/>
    <xf numFmtId="3" fontId="0" fillId="0" borderId="0" xfId="0" applyNumberFormat="1" applyFont="1"/>
    <xf numFmtId="0" fontId="0" fillId="0" borderId="0" xfId="0" applyBorder="1"/>
    <xf numFmtId="3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Fill="1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1" xfId="0" applyFont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82"/>
  <sheetViews>
    <sheetView tabSelected="1" zoomScale="90" zoomScaleNormal="90" workbookViewId="0"/>
  </sheetViews>
  <sheetFormatPr defaultRowHeight="15" x14ac:dyDescent="0.25"/>
  <cols>
    <col min="1" max="1" width="19.85546875" bestFit="1" customWidth="1"/>
    <col min="2" max="2" width="8.42578125" customWidth="1"/>
    <col min="3" max="4" width="12.28515625" customWidth="1"/>
    <col min="5" max="5" width="13.140625" customWidth="1"/>
    <col min="6" max="6" width="12.140625" customWidth="1"/>
    <col min="7" max="7" width="12.5703125" customWidth="1"/>
    <col min="8" max="8" width="12.28515625" bestFit="1" customWidth="1"/>
    <col min="9" max="9" width="12" customWidth="1"/>
    <col min="10" max="10" width="12.5703125" bestFit="1" customWidth="1"/>
    <col min="11" max="11" width="14.5703125" customWidth="1"/>
    <col min="12" max="12" width="15.5703125" customWidth="1"/>
    <col min="13" max="14" width="14.42578125" customWidth="1"/>
    <col min="15" max="15" width="12.28515625" customWidth="1"/>
    <col min="16" max="16" width="9.85546875" customWidth="1"/>
    <col min="17" max="17" width="12.28515625" customWidth="1"/>
    <col min="18" max="18" width="11.85546875" bestFit="1" customWidth="1"/>
    <col min="19" max="19" width="4.42578125" bestFit="1" customWidth="1"/>
    <col min="20" max="20" width="14.28515625" customWidth="1"/>
    <col min="21" max="21" width="11.140625" customWidth="1"/>
    <col min="22" max="22" width="9.7109375" customWidth="1"/>
    <col min="23" max="23" width="12.28515625" style="1" customWidth="1"/>
    <col min="24" max="24" width="9.85546875" customWidth="1"/>
    <col min="25" max="25" width="12.140625" customWidth="1"/>
    <col min="26" max="26" width="11.85546875" customWidth="1"/>
    <col min="27" max="27" width="8.7109375" customWidth="1"/>
    <col min="28" max="28" width="13.85546875" style="3" customWidth="1"/>
    <col min="29" max="29" width="11.42578125" style="2" customWidth="1"/>
    <col min="30" max="30" width="11.5703125" style="3" customWidth="1"/>
  </cols>
  <sheetData>
    <row r="1" spans="1:31" ht="63.75" x14ac:dyDescent="0.25">
      <c r="A1" s="17" t="s">
        <v>169</v>
      </c>
      <c r="B1" s="14" t="s">
        <v>89</v>
      </c>
      <c r="C1" s="14" t="s">
        <v>135</v>
      </c>
      <c r="D1" s="14" t="s">
        <v>90</v>
      </c>
      <c r="E1" s="14" t="s">
        <v>84</v>
      </c>
      <c r="F1" s="14" t="s">
        <v>91</v>
      </c>
      <c r="G1" s="14" t="s">
        <v>92</v>
      </c>
      <c r="H1" s="14" t="s">
        <v>134</v>
      </c>
      <c r="I1" s="14" t="s">
        <v>93</v>
      </c>
      <c r="J1" s="14" t="s">
        <v>94</v>
      </c>
      <c r="K1" s="14" t="s">
        <v>136</v>
      </c>
      <c r="L1" s="14" t="s">
        <v>137</v>
      </c>
      <c r="M1" s="14" t="s">
        <v>138</v>
      </c>
      <c r="N1" s="14" t="s">
        <v>166</v>
      </c>
      <c r="O1" s="14" t="s">
        <v>81</v>
      </c>
      <c r="P1" s="14" t="s">
        <v>95</v>
      </c>
      <c r="Q1" s="14" t="s">
        <v>82</v>
      </c>
      <c r="R1" s="14" t="s">
        <v>96</v>
      </c>
      <c r="S1" s="14" t="s">
        <v>97</v>
      </c>
      <c r="T1" s="14" t="s">
        <v>83</v>
      </c>
      <c r="U1" s="14" t="s">
        <v>83</v>
      </c>
      <c r="V1" s="14" t="s">
        <v>85</v>
      </c>
      <c r="W1" s="16" t="s">
        <v>87</v>
      </c>
      <c r="X1" s="14" t="s">
        <v>98</v>
      </c>
      <c r="Y1" s="14" t="s">
        <v>86</v>
      </c>
      <c r="Z1" s="14" t="s">
        <v>99</v>
      </c>
      <c r="AA1" s="14" t="s">
        <v>101</v>
      </c>
      <c r="AB1" s="16" t="s">
        <v>88</v>
      </c>
      <c r="AC1" s="14" t="s">
        <v>100</v>
      </c>
      <c r="AD1" s="16" t="s">
        <v>167</v>
      </c>
    </row>
    <row r="2" spans="1:31" x14ac:dyDescent="0.25">
      <c r="A2" s="2" t="s">
        <v>0</v>
      </c>
      <c r="B2" s="3">
        <v>77735</v>
      </c>
      <c r="C2" s="3">
        <v>1394207000</v>
      </c>
      <c r="D2" s="3">
        <f>C2/61.5</f>
        <v>22670032.520325202</v>
      </c>
      <c r="E2" s="3">
        <v>1190306236</v>
      </c>
      <c r="F2" s="3">
        <f>E2/61.5</f>
        <v>19354572.943089429</v>
      </c>
      <c r="G2" s="4">
        <f t="shared" ref="G2:G33" si="0">E2/C2</f>
        <v>0.85375144150043714</v>
      </c>
      <c r="H2" s="3">
        <v>1531024000</v>
      </c>
      <c r="I2" s="3">
        <f>H2/61.5</f>
        <v>24894699.18699187</v>
      </c>
      <c r="J2" s="4">
        <f>H2/E2</f>
        <v>1.2862437864267393</v>
      </c>
      <c r="K2" s="7">
        <v>1680814000</v>
      </c>
      <c r="L2" s="7">
        <f>K2/61.5</f>
        <v>27330308.943089429</v>
      </c>
      <c r="M2" s="4">
        <f>K2/H2</f>
        <v>1.0978364806822101</v>
      </c>
      <c r="N2" s="4">
        <f>(L2-F2)/F2</f>
        <v>0.41208535179009181</v>
      </c>
      <c r="O2" s="3">
        <v>275047000</v>
      </c>
      <c r="P2" s="3">
        <f>O2/61.5</f>
        <v>4472308.9430894312</v>
      </c>
      <c r="Q2" s="3">
        <v>151986447</v>
      </c>
      <c r="R2" s="3">
        <f>Q2/61.5</f>
        <v>2471324.3414634145</v>
      </c>
      <c r="S2" s="4">
        <f>Q2/O2</f>
        <v>0.55258354753914785</v>
      </c>
      <c r="T2" s="3">
        <v>352790000</v>
      </c>
      <c r="U2" s="3">
        <f>T2/61.5</f>
        <v>5736422.7642276427</v>
      </c>
      <c r="V2" s="4">
        <f>(T2-Q2)/Q2</f>
        <v>1.3211938101296625</v>
      </c>
      <c r="W2" s="3">
        <v>288539459.5</v>
      </c>
      <c r="X2" s="3">
        <f>W2/61.5</f>
        <v>4691698.5284552844</v>
      </c>
      <c r="Y2" s="3">
        <v>622568247</v>
      </c>
      <c r="Z2" s="3">
        <f>Y2/61.5</f>
        <v>10123060.926829269</v>
      </c>
      <c r="AA2" s="4">
        <f>(Y2-W2)/W2</f>
        <v>1.1576537506475781</v>
      </c>
      <c r="AB2" s="3">
        <v>210350910</v>
      </c>
      <c r="AC2" s="3">
        <f>AB2/61.5</f>
        <v>3420340</v>
      </c>
      <c r="AD2" s="3">
        <f>AC2/B2</f>
        <v>44</v>
      </c>
      <c r="AE2" s="5"/>
    </row>
    <row r="3" spans="1:31" x14ac:dyDescent="0.25">
      <c r="A3" s="2" t="s">
        <v>1</v>
      </c>
      <c r="B3" s="3">
        <v>12676</v>
      </c>
      <c r="C3" s="3">
        <v>259122804</v>
      </c>
      <c r="D3" s="3">
        <f t="shared" ref="D3:D66" si="1">C3/61.5</f>
        <v>4213378.9268292682</v>
      </c>
      <c r="E3" s="3">
        <v>203057188</v>
      </c>
      <c r="F3" s="3">
        <f t="shared" ref="F3:F66" si="2">E3/61.5</f>
        <v>3301742.8943089433</v>
      </c>
      <c r="G3" s="4">
        <f t="shared" si="0"/>
        <v>0.78363302984325534</v>
      </c>
      <c r="H3" s="3">
        <v>273375788</v>
      </c>
      <c r="I3" s="3">
        <f t="shared" ref="I3:I66" si="3">H3/61.5</f>
        <v>4445134.7642276427</v>
      </c>
      <c r="J3" s="4">
        <f t="shared" ref="J3:J66" si="4">H3/E3</f>
        <v>1.3462994868224021</v>
      </c>
      <c r="K3" s="7">
        <v>298614329</v>
      </c>
      <c r="L3" s="7">
        <f t="shared" ref="L3:L66" si="5">K3/61.5</f>
        <v>4855517.5447154474</v>
      </c>
      <c r="M3" s="4">
        <f t="shared" ref="M3:M66" si="6">K3/H3</f>
        <v>1.0923217860098129</v>
      </c>
      <c r="N3" s="4">
        <f t="shared" ref="N3:N66" si="7">(L3-F3)/F3</f>
        <v>0.47059225994994075</v>
      </c>
      <c r="O3" s="3">
        <v>87344500</v>
      </c>
      <c r="P3" s="3">
        <f t="shared" ref="P3:P66" si="8">O3/61.5</f>
        <v>1420235.7723577237</v>
      </c>
      <c r="Q3" s="3">
        <v>44574410</v>
      </c>
      <c r="R3" s="3">
        <f t="shared" ref="R3:R66" si="9">Q3/61.5</f>
        <v>724787.15447154467</v>
      </c>
      <c r="S3" s="4">
        <f t="shared" ref="S3:S66" si="10">Q3/O3</f>
        <v>0.51032875567436986</v>
      </c>
      <c r="T3" s="3">
        <v>86561256</v>
      </c>
      <c r="U3" s="3">
        <f t="shared" ref="U3:U66" si="11">T3/61.5</f>
        <v>1407500.0975609757</v>
      </c>
      <c r="V3" s="4">
        <f t="shared" ref="V3:V66" si="12">(T3-Q3)/Q3</f>
        <v>0.94194956254048001</v>
      </c>
      <c r="W3" s="3">
        <v>82636674.620000005</v>
      </c>
      <c r="X3" s="3">
        <f t="shared" ref="X3:X66" si="13">W3/61.5</f>
        <v>1343685.766178862</v>
      </c>
      <c r="Y3" s="3">
        <v>171580659</v>
      </c>
      <c r="Z3" s="3">
        <f t="shared" ref="Z3:Z66" si="14">Y3/61.5</f>
        <v>2789929.4146341463</v>
      </c>
      <c r="AA3" s="4">
        <f t="shared" ref="AA3:AA66" si="15">(Y3-W3)/W3</f>
        <v>1.0763257934688659</v>
      </c>
      <c r="AB3" s="3">
        <v>34301256</v>
      </c>
      <c r="AC3" s="3">
        <f t="shared" ref="AC3:AC66" si="16">AB3/61.5</f>
        <v>557744</v>
      </c>
      <c r="AD3" s="3">
        <f t="shared" ref="AD3:AD66" si="17">AC3/B3</f>
        <v>44</v>
      </c>
      <c r="AE3" s="5"/>
    </row>
    <row r="4" spans="1:31" x14ac:dyDescent="0.25">
      <c r="A4" s="2" t="s">
        <v>2</v>
      </c>
      <c r="B4" s="3">
        <v>10890</v>
      </c>
      <c r="C4" s="3">
        <v>402822000</v>
      </c>
      <c r="D4" s="3">
        <f t="shared" si="1"/>
        <v>6549951.2195121953</v>
      </c>
      <c r="E4" s="3">
        <v>367821286</v>
      </c>
      <c r="F4" s="3">
        <f t="shared" si="2"/>
        <v>5980833.9186991872</v>
      </c>
      <c r="G4" s="4">
        <f t="shared" si="0"/>
        <v>0.91311121537552564</v>
      </c>
      <c r="H4" s="3">
        <v>426950000</v>
      </c>
      <c r="I4" s="3">
        <f t="shared" si="3"/>
        <v>6942276.4227642277</v>
      </c>
      <c r="J4" s="4">
        <f t="shared" si="4"/>
        <v>1.1607539211311442</v>
      </c>
      <c r="K4" s="7">
        <v>474520000</v>
      </c>
      <c r="L4" s="7">
        <f t="shared" si="5"/>
        <v>7715772.3577235769</v>
      </c>
      <c r="M4" s="4">
        <f t="shared" si="6"/>
        <v>1.1114181988523246</v>
      </c>
      <c r="N4" s="4">
        <f t="shared" si="7"/>
        <v>0.29008303233434934</v>
      </c>
      <c r="O4" s="3">
        <v>81578876</v>
      </c>
      <c r="P4" s="3">
        <f t="shared" si="8"/>
        <v>1326485.7886178861</v>
      </c>
      <c r="Q4" s="3">
        <v>66638311</v>
      </c>
      <c r="R4" s="3">
        <f t="shared" si="9"/>
        <v>1083549.7723577237</v>
      </c>
      <c r="S4" s="4">
        <f t="shared" si="10"/>
        <v>0.81685743010237111</v>
      </c>
      <c r="T4" s="3">
        <v>74550969</v>
      </c>
      <c r="U4" s="3">
        <f t="shared" si="11"/>
        <v>1212210.8780487804</v>
      </c>
      <c r="V4" s="4">
        <f t="shared" si="12"/>
        <v>0.11874037443716123</v>
      </c>
      <c r="W4" s="3">
        <v>52395462.25</v>
      </c>
      <c r="X4" s="3">
        <f t="shared" si="13"/>
        <v>851958.73577235767</v>
      </c>
      <c r="Y4" s="3">
        <v>60055144</v>
      </c>
      <c r="Z4" s="3">
        <f t="shared" si="14"/>
        <v>976506.40650406503</v>
      </c>
      <c r="AA4" s="4">
        <f t="shared" si="15"/>
        <v>0.1461897924185219</v>
      </c>
      <c r="AB4" s="3">
        <v>29397000</v>
      </c>
      <c r="AC4" s="3">
        <f t="shared" si="16"/>
        <v>478000</v>
      </c>
      <c r="AD4" s="3">
        <f t="shared" si="17"/>
        <v>43.893480257116622</v>
      </c>
      <c r="AE4" s="5"/>
    </row>
    <row r="5" spans="1:31" x14ac:dyDescent="0.25">
      <c r="A5" s="2" t="s">
        <v>3</v>
      </c>
      <c r="B5" s="3">
        <v>85164</v>
      </c>
      <c r="C5" s="3">
        <v>2630849537</v>
      </c>
      <c r="D5" s="3">
        <f t="shared" si="1"/>
        <v>42778041.252032518</v>
      </c>
      <c r="E5" s="3">
        <v>2167144987</v>
      </c>
      <c r="F5" s="3">
        <f t="shared" si="2"/>
        <v>35238129.869918697</v>
      </c>
      <c r="G5" s="4">
        <f t="shared" si="0"/>
        <v>0.82374341691590247</v>
      </c>
      <c r="H5" s="3">
        <v>2839186663</v>
      </c>
      <c r="I5" s="3">
        <f t="shared" si="3"/>
        <v>46165636.796747968</v>
      </c>
      <c r="J5" s="4">
        <f t="shared" si="4"/>
        <v>1.3101046215326433</v>
      </c>
      <c r="K5" s="7">
        <v>2965628300</v>
      </c>
      <c r="L5" s="7">
        <f t="shared" si="5"/>
        <v>48221598.373983741</v>
      </c>
      <c r="M5" s="4">
        <f t="shared" si="6"/>
        <v>1.0445344572259989</v>
      </c>
      <c r="N5" s="4">
        <f t="shared" si="7"/>
        <v>0.36844941976187229</v>
      </c>
      <c r="O5" s="3">
        <v>559997723</v>
      </c>
      <c r="P5" s="3">
        <f t="shared" si="8"/>
        <v>9105654.0325203259</v>
      </c>
      <c r="Q5" s="3">
        <v>366734303</v>
      </c>
      <c r="R5" s="3">
        <f t="shared" si="9"/>
        <v>5963159.3983739838</v>
      </c>
      <c r="S5" s="4">
        <f t="shared" si="10"/>
        <v>0.65488534673916876</v>
      </c>
      <c r="T5" s="3">
        <v>769292391</v>
      </c>
      <c r="U5" s="3">
        <f t="shared" si="11"/>
        <v>12508819.365853658</v>
      </c>
      <c r="V5" s="4">
        <f t="shared" si="12"/>
        <v>1.0976832129063203</v>
      </c>
      <c r="W5" s="3">
        <v>497992421.39999998</v>
      </c>
      <c r="X5" s="3">
        <f t="shared" si="13"/>
        <v>8097437.7463414632</v>
      </c>
      <c r="Y5" s="3">
        <v>699742421</v>
      </c>
      <c r="Z5" s="3">
        <f t="shared" si="14"/>
        <v>11377925.544715447</v>
      </c>
      <c r="AA5" s="4">
        <f t="shared" si="15"/>
        <v>0.40512664637108881</v>
      </c>
      <c r="AB5" s="3">
        <v>230453784</v>
      </c>
      <c r="AC5" s="3">
        <f t="shared" si="16"/>
        <v>3747216</v>
      </c>
      <c r="AD5" s="3">
        <f t="shared" si="17"/>
        <v>44</v>
      </c>
      <c r="AE5" s="5"/>
    </row>
    <row r="6" spans="1:31" x14ac:dyDescent="0.25">
      <c r="A6" s="2" t="s">
        <v>4</v>
      </c>
      <c r="B6" s="3">
        <v>7339</v>
      </c>
      <c r="C6" s="3">
        <v>254672099</v>
      </c>
      <c r="D6" s="3">
        <f t="shared" si="1"/>
        <v>4141009.7398373983</v>
      </c>
      <c r="E6" s="3">
        <v>211539950</v>
      </c>
      <c r="F6" s="3">
        <f t="shared" si="2"/>
        <v>3439673.9837398375</v>
      </c>
      <c r="G6" s="4">
        <f t="shared" si="0"/>
        <v>0.83063653549264538</v>
      </c>
      <c r="H6" s="3">
        <v>249817888</v>
      </c>
      <c r="I6" s="3">
        <f t="shared" si="3"/>
        <v>4062079.4796747966</v>
      </c>
      <c r="J6" s="4">
        <f t="shared" si="4"/>
        <v>1.1809489791408194</v>
      </c>
      <c r="K6" s="7">
        <v>283006486</v>
      </c>
      <c r="L6" s="7">
        <f t="shared" si="5"/>
        <v>4601731.4796747966</v>
      </c>
      <c r="M6" s="4">
        <f t="shared" si="6"/>
        <v>1.1328511671670205</v>
      </c>
      <c r="N6" s="4">
        <f t="shared" si="7"/>
        <v>0.33783942938437861</v>
      </c>
      <c r="O6" s="3">
        <v>76048775</v>
      </c>
      <c r="P6" s="3">
        <f t="shared" si="8"/>
        <v>1236565.4471544717</v>
      </c>
      <c r="Q6" s="3">
        <v>47080850</v>
      </c>
      <c r="R6" s="3">
        <f t="shared" si="9"/>
        <v>765542.27642276417</v>
      </c>
      <c r="S6" s="4">
        <f t="shared" si="10"/>
        <v>0.61908755269233462</v>
      </c>
      <c r="T6" s="3">
        <v>65083550</v>
      </c>
      <c r="U6" s="3">
        <f t="shared" si="11"/>
        <v>1058269.1056910569</v>
      </c>
      <c r="V6" s="4">
        <f t="shared" si="12"/>
        <v>0.38237839801108092</v>
      </c>
      <c r="W6" s="3">
        <v>22457819.149999999</v>
      </c>
      <c r="X6" s="3">
        <f t="shared" si="13"/>
        <v>365167.79105691053</v>
      </c>
      <c r="Y6" s="3">
        <v>56451530</v>
      </c>
      <c r="Z6" s="3">
        <f t="shared" si="14"/>
        <v>917911.05691056908</v>
      </c>
      <c r="AA6" s="4">
        <f t="shared" si="15"/>
        <v>1.5136692758521926</v>
      </c>
      <c r="AB6" s="3">
        <v>19704280</v>
      </c>
      <c r="AC6" s="3">
        <f t="shared" si="16"/>
        <v>320394.79674796748</v>
      </c>
      <c r="AD6" s="3">
        <f t="shared" si="17"/>
        <v>43.656465015392762</v>
      </c>
      <c r="AE6" s="5"/>
    </row>
    <row r="7" spans="1:31" x14ac:dyDescent="0.25">
      <c r="A7" s="2" t="s">
        <v>5</v>
      </c>
      <c r="B7" s="3">
        <v>22906</v>
      </c>
      <c r="C7" s="3">
        <v>428012635</v>
      </c>
      <c r="D7" s="3">
        <f t="shared" si="1"/>
        <v>6959555.0406504069</v>
      </c>
      <c r="E7" s="3">
        <v>383256855</v>
      </c>
      <c r="F7" s="3">
        <f t="shared" si="2"/>
        <v>6231818.7804878047</v>
      </c>
      <c r="G7" s="4">
        <f t="shared" si="0"/>
        <v>0.89543350747110539</v>
      </c>
      <c r="H7" s="3">
        <v>454071364</v>
      </c>
      <c r="I7" s="3">
        <f t="shared" si="3"/>
        <v>7383274.2113821134</v>
      </c>
      <c r="J7" s="4">
        <f t="shared" si="4"/>
        <v>1.1847703650336534</v>
      </c>
      <c r="K7" s="7">
        <v>539148337</v>
      </c>
      <c r="L7" s="7">
        <f t="shared" si="5"/>
        <v>8766639.6260162611</v>
      </c>
      <c r="M7" s="4">
        <f t="shared" si="6"/>
        <v>1.1873647618967664</v>
      </c>
      <c r="N7" s="4">
        <f t="shared" si="7"/>
        <v>0.40675458238052931</v>
      </c>
      <c r="O7" s="3">
        <v>80699613</v>
      </c>
      <c r="P7" s="3">
        <f t="shared" si="8"/>
        <v>1312188.8292682928</v>
      </c>
      <c r="Q7" s="3">
        <v>61331675</v>
      </c>
      <c r="R7" s="3">
        <f t="shared" si="9"/>
        <v>997263.00813008135</v>
      </c>
      <c r="S7" s="4">
        <f t="shared" si="10"/>
        <v>0.75999961734636823</v>
      </c>
      <c r="T7" s="3">
        <v>98637500</v>
      </c>
      <c r="U7" s="3">
        <f t="shared" si="11"/>
        <v>1603861.7886178861</v>
      </c>
      <c r="V7" s="4">
        <f t="shared" si="12"/>
        <v>0.60826359299660415</v>
      </c>
      <c r="W7" s="3">
        <v>64223741.18</v>
      </c>
      <c r="X7" s="3">
        <f t="shared" si="13"/>
        <v>1044288.4744715447</v>
      </c>
      <c r="Y7" s="3">
        <v>70390461</v>
      </c>
      <c r="Z7" s="3">
        <f t="shared" si="14"/>
        <v>1144560.3414634147</v>
      </c>
      <c r="AA7" s="4">
        <f t="shared" si="15"/>
        <v>9.6019317883032113E-2</v>
      </c>
      <c r="AB7" s="3">
        <v>60000000</v>
      </c>
      <c r="AC7" s="3">
        <f t="shared" si="16"/>
        <v>975609.75609756098</v>
      </c>
      <c r="AD7" s="3">
        <f>AC7/B7</f>
        <v>42.591886671507943</v>
      </c>
      <c r="AE7" s="5"/>
    </row>
    <row r="8" spans="1:31" x14ac:dyDescent="0.25">
      <c r="A8" s="2" t="s">
        <v>6</v>
      </c>
      <c r="B8" s="3">
        <v>11508</v>
      </c>
      <c r="C8" s="3">
        <v>220550401</v>
      </c>
      <c r="D8" s="3">
        <f t="shared" si="1"/>
        <v>3586185.3821138213</v>
      </c>
      <c r="E8" s="3">
        <v>184388665</v>
      </c>
      <c r="F8" s="3">
        <f t="shared" si="2"/>
        <v>2998189.674796748</v>
      </c>
      <c r="G8" s="4">
        <f t="shared" si="0"/>
        <v>0.83603867489680961</v>
      </c>
      <c r="H8" s="3">
        <v>255388525</v>
      </c>
      <c r="I8" s="3">
        <f t="shared" si="3"/>
        <v>4152658.9430894307</v>
      </c>
      <c r="J8" s="4">
        <f t="shared" si="4"/>
        <v>1.3850554479582571</v>
      </c>
      <c r="K8" s="7">
        <v>292029385</v>
      </c>
      <c r="L8" s="7">
        <f t="shared" si="5"/>
        <v>4748445.2845528452</v>
      </c>
      <c r="M8" s="4">
        <f t="shared" si="6"/>
        <v>1.1434710506276662</v>
      </c>
      <c r="N8" s="4">
        <f t="shared" si="7"/>
        <v>0.58377080825440097</v>
      </c>
      <c r="O8" s="3">
        <v>40119552</v>
      </c>
      <c r="P8" s="3">
        <f t="shared" si="8"/>
        <v>652350.43902439019</v>
      </c>
      <c r="Q8" s="3">
        <v>18946929</v>
      </c>
      <c r="R8" s="3">
        <f t="shared" si="9"/>
        <v>308080.14634146343</v>
      </c>
      <c r="S8" s="4">
        <f t="shared" si="10"/>
        <v>0.47226172914393461</v>
      </c>
      <c r="T8" s="3">
        <v>65243205</v>
      </c>
      <c r="U8" s="3">
        <f t="shared" si="11"/>
        <v>1060865.1219512196</v>
      </c>
      <c r="V8" s="4">
        <f t="shared" si="12"/>
        <v>2.4434712348370544</v>
      </c>
      <c r="W8" s="3">
        <v>27975895.07</v>
      </c>
      <c r="X8" s="3">
        <f t="shared" si="13"/>
        <v>454892.60276422766</v>
      </c>
      <c r="Y8" s="3">
        <v>73817018</v>
      </c>
      <c r="Z8" s="3">
        <f t="shared" si="14"/>
        <v>1200276.7154471544</v>
      </c>
      <c r="AA8" s="4">
        <f t="shared" si="15"/>
        <v>1.6385936112248936</v>
      </c>
      <c r="AB8" s="3">
        <v>31140648</v>
      </c>
      <c r="AC8" s="3">
        <f t="shared" si="16"/>
        <v>506352</v>
      </c>
      <c r="AD8" s="3">
        <f t="shared" si="17"/>
        <v>44</v>
      </c>
      <c r="AE8" s="5"/>
    </row>
    <row r="9" spans="1:31" x14ac:dyDescent="0.25">
      <c r="A9" s="2" t="s">
        <v>7</v>
      </c>
      <c r="B9" s="3">
        <v>13645</v>
      </c>
      <c r="C9" s="3">
        <v>263648257</v>
      </c>
      <c r="D9" s="3">
        <f t="shared" si="1"/>
        <v>4286963.5284552844</v>
      </c>
      <c r="E9" s="3">
        <v>231917959</v>
      </c>
      <c r="F9" s="3">
        <f t="shared" si="2"/>
        <v>3771023.7235772358</v>
      </c>
      <c r="G9" s="4">
        <f t="shared" si="0"/>
        <v>0.8796491266012807</v>
      </c>
      <c r="H9" s="3">
        <v>286183005</v>
      </c>
      <c r="I9" s="3">
        <f t="shared" si="3"/>
        <v>4653382.1951219514</v>
      </c>
      <c r="J9" s="4">
        <f t="shared" si="4"/>
        <v>1.2339838028671164</v>
      </c>
      <c r="K9" s="7">
        <v>396386824</v>
      </c>
      <c r="L9" s="7">
        <f t="shared" si="5"/>
        <v>6445314.2113821134</v>
      </c>
      <c r="M9" s="4">
        <f t="shared" si="6"/>
        <v>1.3850816333415745</v>
      </c>
      <c r="N9" s="4">
        <f t="shared" si="7"/>
        <v>0.70916830119223306</v>
      </c>
      <c r="O9" s="3">
        <v>41794848</v>
      </c>
      <c r="P9" s="3">
        <f t="shared" si="8"/>
        <v>679591.02439024393</v>
      </c>
      <c r="Q9" s="3">
        <v>28263910</v>
      </c>
      <c r="R9" s="3">
        <f t="shared" si="9"/>
        <v>459575.77235772356</v>
      </c>
      <c r="S9" s="4">
        <f t="shared" si="10"/>
        <v>0.67625344635779028</v>
      </c>
      <c r="T9" s="3">
        <v>62906869</v>
      </c>
      <c r="U9" s="3">
        <f t="shared" si="11"/>
        <v>1022875.918699187</v>
      </c>
      <c r="V9" s="4">
        <f t="shared" si="12"/>
        <v>1.2256959139765164</v>
      </c>
      <c r="W9" s="3">
        <v>30643599.359999999</v>
      </c>
      <c r="X9" s="3">
        <f t="shared" si="13"/>
        <v>498269.9082926829</v>
      </c>
      <c r="Y9" s="3">
        <v>56964310</v>
      </c>
      <c r="Z9" s="3">
        <f t="shared" si="14"/>
        <v>926248.94308943092</v>
      </c>
      <c r="AA9" s="4">
        <f t="shared" si="15"/>
        <v>0.8589301253676227</v>
      </c>
      <c r="AB9" s="3">
        <v>36923370</v>
      </c>
      <c r="AC9" s="3">
        <f t="shared" si="16"/>
        <v>600380</v>
      </c>
      <c r="AD9" s="3">
        <f t="shared" si="17"/>
        <v>44</v>
      </c>
      <c r="AE9" s="5"/>
    </row>
    <row r="10" spans="1:31" x14ac:dyDescent="0.25">
      <c r="A10" s="2" t="s">
        <v>8</v>
      </c>
      <c r="B10" s="3">
        <v>37968</v>
      </c>
      <c r="C10" s="3">
        <v>778879940</v>
      </c>
      <c r="D10" s="3">
        <f t="shared" si="1"/>
        <v>12664714.471544715</v>
      </c>
      <c r="E10" s="3">
        <v>704182241</v>
      </c>
      <c r="F10" s="3">
        <f t="shared" si="2"/>
        <v>11450117.739837399</v>
      </c>
      <c r="G10" s="4">
        <f t="shared" si="0"/>
        <v>0.90409600355094522</v>
      </c>
      <c r="H10" s="3">
        <v>829031173</v>
      </c>
      <c r="I10" s="3">
        <f t="shared" si="3"/>
        <v>13480181.674796747</v>
      </c>
      <c r="J10" s="4">
        <f t="shared" si="4"/>
        <v>1.1772963371281611</v>
      </c>
      <c r="K10" s="7">
        <v>925514698</v>
      </c>
      <c r="L10" s="7">
        <f t="shared" si="5"/>
        <v>15049019.479674798</v>
      </c>
      <c r="M10" s="4">
        <f t="shared" si="6"/>
        <v>1.1163810579653559</v>
      </c>
      <c r="N10" s="4">
        <f t="shared" si="7"/>
        <v>0.31431133038187486</v>
      </c>
      <c r="O10" s="3">
        <v>151121000</v>
      </c>
      <c r="P10" s="3">
        <f t="shared" si="8"/>
        <v>2457252.0325203254</v>
      </c>
      <c r="Q10" s="3">
        <v>94005159</v>
      </c>
      <c r="R10" s="3">
        <f t="shared" si="9"/>
        <v>1528539.1707317072</v>
      </c>
      <c r="S10" s="4">
        <f t="shared" si="10"/>
        <v>0.6220522561391203</v>
      </c>
      <c r="T10" s="3">
        <v>177292024</v>
      </c>
      <c r="U10" s="3">
        <f t="shared" si="11"/>
        <v>2882797.1382113821</v>
      </c>
      <c r="V10" s="4">
        <f t="shared" si="12"/>
        <v>0.88598185340019475</v>
      </c>
      <c r="W10" s="3">
        <v>126172803.90000001</v>
      </c>
      <c r="X10" s="3">
        <f t="shared" si="13"/>
        <v>2051590.3073170732</v>
      </c>
      <c r="Y10" s="3">
        <v>178724440</v>
      </c>
      <c r="Z10" s="3">
        <f t="shared" si="14"/>
        <v>2906088.4552845526</v>
      </c>
      <c r="AA10" s="4">
        <f t="shared" si="15"/>
        <v>0.41650525688285817</v>
      </c>
      <c r="AB10" s="3">
        <v>93879014</v>
      </c>
      <c r="AC10" s="3">
        <f t="shared" si="16"/>
        <v>1526488.0325203252</v>
      </c>
      <c r="AD10" s="3">
        <f t="shared" si="17"/>
        <v>40.204594198280795</v>
      </c>
      <c r="AE10" s="5"/>
    </row>
    <row r="11" spans="1:31" x14ac:dyDescent="0.25">
      <c r="A11" s="2" t="s">
        <v>9</v>
      </c>
      <c r="B11" s="3">
        <v>10508</v>
      </c>
      <c r="C11" s="3">
        <v>321587000</v>
      </c>
      <c r="D11" s="3">
        <f t="shared" si="1"/>
        <v>5229056.9105691053</v>
      </c>
      <c r="E11" s="3">
        <v>302344136</v>
      </c>
      <c r="F11" s="3">
        <f t="shared" si="2"/>
        <v>4916164.8130081305</v>
      </c>
      <c r="G11" s="4">
        <f t="shared" si="0"/>
        <v>0.94016280508851413</v>
      </c>
      <c r="H11" s="3">
        <v>356461000</v>
      </c>
      <c r="I11" s="3">
        <f t="shared" si="3"/>
        <v>5796113.8211382115</v>
      </c>
      <c r="J11" s="4">
        <f t="shared" si="4"/>
        <v>1.1789909495714512</v>
      </c>
      <c r="K11" s="7">
        <v>371204000</v>
      </c>
      <c r="L11" s="7">
        <f t="shared" si="5"/>
        <v>6035837.3983739838</v>
      </c>
      <c r="M11" s="4">
        <f t="shared" si="6"/>
        <v>1.0413593632964055</v>
      </c>
      <c r="N11" s="4">
        <f t="shared" si="7"/>
        <v>0.22775326457795089</v>
      </c>
      <c r="O11" s="3">
        <v>48591000</v>
      </c>
      <c r="P11" s="3">
        <f t="shared" si="8"/>
        <v>790097.56097560981</v>
      </c>
      <c r="Q11" s="3">
        <v>44317315</v>
      </c>
      <c r="R11" s="3">
        <f t="shared" si="9"/>
        <v>720606.74796747963</v>
      </c>
      <c r="S11" s="4">
        <f t="shared" si="10"/>
        <v>0.912047807207096</v>
      </c>
      <c r="T11" s="3">
        <v>70730000</v>
      </c>
      <c r="U11" s="3">
        <f t="shared" si="11"/>
        <v>1150081.3008130081</v>
      </c>
      <c r="V11" s="4">
        <f t="shared" si="12"/>
        <v>0.59599019029018341</v>
      </c>
      <c r="W11" s="3">
        <v>81602223.5</v>
      </c>
      <c r="X11" s="3">
        <f t="shared" si="13"/>
        <v>1326865.4227642277</v>
      </c>
      <c r="Y11" s="3">
        <v>54775425</v>
      </c>
      <c r="Z11" s="3">
        <f t="shared" si="14"/>
        <v>890657.31707317068</v>
      </c>
      <c r="AA11" s="4">
        <f t="shared" si="15"/>
        <v>-0.3287508274820477</v>
      </c>
      <c r="AB11" s="3">
        <v>28434648</v>
      </c>
      <c r="AC11" s="3">
        <f t="shared" si="16"/>
        <v>462352</v>
      </c>
      <c r="AD11" s="3">
        <f t="shared" si="17"/>
        <v>44</v>
      </c>
      <c r="AE11" s="5"/>
    </row>
    <row r="12" spans="1:31" x14ac:dyDescent="0.25">
      <c r="A12" s="2" t="s">
        <v>10</v>
      </c>
      <c r="B12" s="3">
        <v>10552</v>
      </c>
      <c r="C12" s="3">
        <v>206506004</v>
      </c>
      <c r="D12" s="3">
        <f t="shared" si="1"/>
        <v>3357821.2032520324</v>
      </c>
      <c r="E12" s="3">
        <v>182482565</v>
      </c>
      <c r="F12" s="3">
        <f t="shared" si="2"/>
        <v>2967196.1788617885</v>
      </c>
      <c r="G12" s="4">
        <f t="shared" si="0"/>
        <v>0.88366711604181736</v>
      </c>
      <c r="H12" s="3">
        <v>230232295</v>
      </c>
      <c r="I12" s="3">
        <f t="shared" si="3"/>
        <v>3743614.5528455283</v>
      </c>
      <c r="J12" s="4">
        <f t="shared" si="4"/>
        <v>1.2616673543579355</v>
      </c>
      <c r="K12" s="7">
        <v>267719295</v>
      </c>
      <c r="L12" s="7">
        <f t="shared" si="5"/>
        <v>4353159.2682926832</v>
      </c>
      <c r="M12" s="4">
        <f t="shared" si="6"/>
        <v>1.1628225093269386</v>
      </c>
      <c r="N12" s="4">
        <f t="shared" si="7"/>
        <v>0.46709519893037466</v>
      </c>
      <c r="O12" s="3">
        <v>36956750</v>
      </c>
      <c r="P12" s="3">
        <f t="shared" si="8"/>
        <v>600922.76422764233</v>
      </c>
      <c r="Q12" s="3">
        <v>31429783</v>
      </c>
      <c r="R12" s="3">
        <f t="shared" si="9"/>
        <v>511053.38211382116</v>
      </c>
      <c r="S12" s="4">
        <f t="shared" si="10"/>
        <v>0.85044769899950623</v>
      </c>
      <c r="T12" s="3">
        <v>53548000</v>
      </c>
      <c r="U12" s="3">
        <f t="shared" si="11"/>
        <v>870699.18699186994</v>
      </c>
      <c r="V12" s="4">
        <f t="shared" si="12"/>
        <v>0.70373432104192379</v>
      </c>
      <c r="W12" s="3">
        <v>59288844.780000001</v>
      </c>
      <c r="X12" s="3">
        <f t="shared" si="13"/>
        <v>964046.25658536586</v>
      </c>
      <c r="Y12" s="3">
        <v>53875883</v>
      </c>
      <c r="Z12" s="3">
        <f t="shared" si="14"/>
        <v>876030.61788617889</v>
      </c>
      <c r="AA12" s="4">
        <f t="shared" si="15"/>
        <v>-9.1298148919676095E-2</v>
      </c>
      <c r="AB12" s="3">
        <v>28072195</v>
      </c>
      <c r="AC12" s="3">
        <f t="shared" si="16"/>
        <v>456458.45528455282</v>
      </c>
      <c r="AD12" s="3">
        <f t="shared" si="17"/>
        <v>43.258003722948523</v>
      </c>
      <c r="AE12" s="5"/>
    </row>
    <row r="13" spans="1:31" x14ac:dyDescent="0.25">
      <c r="A13" s="2" t="s">
        <v>11</v>
      </c>
      <c r="B13" s="3">
        <v>2359</v>
      </c>
      <c r="C13" s="3">
        <v>74671000</v>
      </c>
      <c r="D13" s="3">
        <f t="shared" si="1"/>
        <v>1214162.6016260162</v>
      </c>
      <c r="E13" s="3">
        <v>68814069</v>
      </c>
      <c r="F13" s="3">
        <f t="shared" si="2"/>
        <v>1118927.9512195121</v>
      </c>
      <c r="G13" s="4">
        <f t="shared" si="0"/>
        <v>0.92156351193903929</v>
      </c>
      <c r="H13" s="3">
        <v>66563000</v>
      </c>
      <c r="I13" s="3">
        <f t="shared" si="3"/>
        <v>1082325.2032520326</v>
      </c>
      <c r="J13" s="4">
        <f t="shared" si="4"/>
        <v>0.96728766322479787</v>
      </c>
      <c r="K13" s="7">
        <v>84967000</v>
      </c>
      <c r="L13" s="7">
        <f t="shared" si="5"/>
        <v>1381577.2357723578</v>
      </c>
      <c r="M13" s="4">
        <f t="shared" si="6"/>
        <v>1.2764899418595916</v>
      </c>
      <c r="N13" s="4">
        <f t="shared" si="7"/>
        <v>0.23473297299132256</v>
      </c>
      <c r="O13" s="3">
        <v>20421500</v>
      </c>
      <c r="P13" s="3">
        <f t="shared" si="8"/>
        <v>332056.9105691057</v>
      </c>
      <c r="Q13" s="3">
        <v>18862316</v>
      </c>
      <c r="R13" s="3">
        <f t="shared" si="9"/>
        <v>306704.32520325202</v>
      </c>
      <c r="S13" s="4">
        <f t="shared" si="10"/>
        <v>0.92364987880420146</v>
      </c>
      <c r="T13" s="3">
        <v>9244500</v>
      </c>
      <c r="U13" s="3">
        <f t="shared" si="11"/>
        <v>150317.07317073172</v>
      </c>
      <c r="V13" s="4">
        <f t="shared" si="12"/>
        <v>-0.50989581555096419</v>
      </c>
      <c r="W13" s="3">
        <v>18563384.719999999</v>
      </c>
      <c r="X13" s="3">
        <f t="shared" si="13"/>
        <v>301843.65398373984</v>
      </c>
      <c r="Y13" s="3">
        <v>23356392</v>
      </c>
      <c r="Z13" s="3">
        <f t="shared" si="14"/>
        <v>379778.73170731706</v>
      </c>
      <c r="AA13" s="4">
        <f t="shared" si="15"/>
        <v>0.25819684030122292</v>
      </c>
      <c r="AB13" s="3">
        <v>6383454</v>
      </c>
      <c r="AC13" s="3">
        <f t="shared" si="16"/>
        <v>103796</v>
      </c>
      <c r="AD13" s="3">
        <f t="shared" si="17"/>
        <v>44</v>
      </c>
      <c r="AE13" s="5"/>
    </row>
    <row r="14" spans="1:31" x14ac:dyDescent="0.25">
      <c r="A14" s="2" t="s">
        <v>12</v>
      </c>
      <c r="B14" s="3">
        <v>48463</v>
      </c>
      <c r="C14" s="3">
        <v>1264280589</v>
      </c>
      <c r="D14" s="3">
        <f t="shared" si="1"/>
        <v>20557407.951219514</v>
      </c>
      <c r="E14" s="3">
        <v>1043342774</v>
      </c>
      <c r="F14" s="3">
        <f t="shared" si="2"/>
        <v>16964923.154471546</v>
      </c>
      <c r="G14" s="4">
        <f t="shared" si="0"/>
        <v>0.82524621755463812</v>
      </c>
      <c r="H14" s="3">
        <v>1346718839</v>
      </c>
      <c r="I14" s="3">
        <f t="shared" si="3"/>
        <v>21897867.300813008</v>
      </c>
      <c r="J14" s="4">
        <f t="shared" si="4"/>
        <v>1.2907731500711961</v>
      </c>
      <c r="K14" s="7">
        <v>1482326737</v>
      </c>
      <c r="L14" s="7">
        <f t="shared" si="5"/>
        <v>24102873.772357725</v>
      </c>
      <c r="M14" s="4">
        <f t="shared" si="6"/>
        <v>1.1006950330483942</v>
      </c>
      <c r="N14" s="4">
        <f t="shared" si="7"/>
        <v>0.42074759507559489</v>
      </c>
      <c r="O14" s="3">
        <v>217638434</v>
      </c>
      <c r="P14" s="3">
        <f t="shared" si="8"/>
        <v>3538836.325203252</v>
      </c>
      <c r="Q14" s="3">
        <v>153518773</v>
      </c>
      <c r="R14" s="3">
        <f t="shared" si="9"/>
        <v>2496240.2113821139</v>
      </c>
      <c r="S14" s="4">
        <f t="shared" si="10"/>
        <v>0.70538447726562858</v>
      </c>
      <c r="T14" s="3">
        <v>324635999</v>
      </c>
      <c r="U14" s="3">
        <f t="shared" si="11"/>
        <v>5278634.1300813006</v>
      </c>
      <c r="V14" s="4">
        <f t="shared" si="12"/>
        <v>1.1146338825936291</v>
      </c>
      <c r="W14" s="3">
        <v>167390692.69999999</v>
      </c>
      <c r="X14" s="3">
        <f t="shared" si="13"/>
        <v>2721799.8813008126</v>
      </c>
      <c r="Y14" s="3">
        <v>302676748</v>
      </c>
      <c r="Z14" s="3">
        <f t="shared" si="14"/>
        <v>4921573.1382113826</v>
      </c>
      <c r="AA14" s="4">
        <f t="shared" si="15"/>
        <v>0.80820536146810518</v>
      </c>
      <c r="AB14" s="3">
        <v>131140878</v>
      </c>
      <c r="AC14" s="3">
        <f t="shared" si="16"/>
        <v>2132372</v>
      </c>
      <c r="AD14" s="3">
        <f t="shared" si="17"/>
        <v>44</v>
      </c>
      <c r="AE14" s="5"/>
    </row>
    <row r="15" spans="1:31" x14ac:dyDescent="0.25">
      <c r="A15" s="12" t="s">
        <v>13</v>
      </c>
      <c r="B15" s="3">
        <v>14475</v>
      </c>
      <c r="C15" s="3">
        <v>407710000</v>
      </c>
      <c r="D15" s="3">
        <f t="shared" si="1"/>
        <v>6629430.8943089433</v>
      </c>
      <c r="E15" s="3">
        <v>391328577</v>
      </c>
      <c r="F15" s="3">
        <f t="shared" si="2"/>
        <v>6363066.2926829271</v>
      </c>
      <c r="G15" s="4">
        <f t="shared" si="0"/>
        <v>0.95982089475362387</v>
      </c>
      <c r="H15" s="3">
        <v>444227000</v>
      </c>
      <c r="I15" s="3">
        <f t="shared" si="3"/>
        <v>7223203.2520325202</v>
      </c>
      <c r="J15" s="4">
        <f t="shared" si="4"/>
        <v>1.1351764887847686</v>
      </c>
      <c r="K15" s="7">
        <v>494609000</v>
      </c>
      <c r="L15" s="7">
        <f t="shared" si="5"/>
        <v>8042422.7642276427</v>
      </c>
      <c r="M15" s="4">
        <f t="shared" si="6"/>
        <v>1.1134149882830175</v>
      </c>
      <c r="N15" s="4">
        <f t="shared" si="7"/>
        <v>0.26392251695945018</v>
      </c>
      <c r="O15" s="3">
        <v>42877000</v>
      </c>
      <c r="P15" s="3">
        <f t="shared" si="8"/>
        <v>697186.99186991865</v>
      </c>
      <c r="Q15" s="3">
        <v>38094439</v>
      </c>
      <c r="R15" s="3">
        <f t="shared" si="9"/>
        <v>619421.77235772356</v>
      </c>
      <c r="S15" s="4">
        <f t="shared" si="10"/>
        <v>0.88845859085290479</v>
      </c>
      <c r="T15" s="3">
        <v>72973000</v>
      </c>
      <c r="U15" s="3">
        <f t="shared" si="11"/>
        <v>1186552.8455284552</v>
      </c>
      <c r="V15" s="4">
        <f t="shared" si="12"/>
        <v>0.91558143171500705</v>
      </c>
      <c r="W15" s="3">
        <v>25772608.66</v>
      </c>
      <c r="X15" s="3">
        <f t="shared" si="13"/>
        <v>419066.80747967481</v>
      </c>
      <c r="Y15" s="3">
        <v>87891405</v>
      </c>
      <c r="Z15" s="3">
        <f t="shared" si="14"/>
        <v>1429128.5365853659</v>
      </c>
      <c r="AA15" s="4">
        <f t="shared" si="15"/>
        <v>2.4102642134325567</v>
      </c>
      <c r="AB15" s="3">
        <v>38880260</v>
      </c>
      <c r="AC15" s="3">
        <f t="shared" si="16"/>
        <v>632199.34959349595</v>
      </c>
      <c r="AD15" s="3">
        <f t="shared" si="17"/>
        <v>43.675257312158614</v>
      </c>
      <c r="AE15" s="5"/>
    </row>
    <row r="16" spans="1:31" x14ac:dyDescent="0.25">
      <c r="A16" s="12" t="s">
        <v>14</v>
      </c>
      <c r="B16" s="3">
        <v>19842</v>
      </c>
      <c r="C16" s="3">
        <v>473981051</v>
      </c>
      <c r="D16" s="3">
        <f t="shared" si="1"/>
        <v>7707008.9593495931</v>
      </c>
      <c r="E16" s="3">
        <v>410581314</v>
      </c>
      <c r="F16" s="3">
        <f t="shared" si="2"/>
        <v>6676118.9268292682</v>
      </c>
      <c r="G16" s="4">
        <f t="shared" si="0"/>
        <v>0.86623993329218552</v>
      </c>
      <c r="H16" s="3">
        <v>450897169</v>
      </c>
      <c r="I16" s="3">
        <f t="shared" si="3"/>
        <v>7331661.2845528452</v>
      </c>
      <c r="J16" s="4">
        <f t="shared" si="4"/>
        <v>1.098192133020452</v>
      </c>
      <c r="K16" s="7">
        <v>450897169</v>
      </c>
      <c r="L16" s="7">
        <f t="shared" si="5"/>
        <v>7331661.2845528452</v>
      </c>
      <c r="M16" s="4">
        <f t="shared" si="6"/>
        <v>1</v>
      </c>
      <c r="N16" s="4">
        <f t="shared" si="7"/>
        <v>9.819213302045203E-2</v>
      </c>
      <c r="O16" s="3">
        <v>104262662</v>
      </c>
      <c r="P16" s="3">
        <f t="shared" si="8"/>
        <v>1695327.837398374</v>
      </c>
      <c r="Q16" s="3">
        <v>63562291</v>
      </c>
      <c r="R16" s="3">
        <f t="shared" si="9"/>
        <v>1033533.1869918699</v>
      </c>
      <c r="S16" s="4">
        <f t="shared" si="10"/>
        <v>0.60963618020802113</v>
      </c>
      <c r="T16" s="3">
        <v>81635935</v>
      </c>
      <c r="U16" s="3">
        <f t="shared" si="11"/>
        <v>1327413.5772357723</v>
      </c>
      <c r="V16" s="4">
        <f t="shared" si="12"/>
        <v>0.28434538333427911</v>
      </c>
      <c r="W16" s="3">
        <v>61898520.719999999</v>
      </c>
      <c r="X16" s="3">
        <f t="shared" si="13"/>
        <v>1006480.0117073171</v>
      </c>
      <c r="Y16" s="3">
        <v>57272896</v>
      </c>
      <c r="Z16" s="3">
        <f t="shared" si="14"/>
        <v>931266.60162601632</v>
      </c>
      <c r="AA16" s="4">
        <f t="shared" si="15"/>
        <v>-7.4729164222262515E-2</v>
      </c>
      <c r="AB16" s="3">
        <v>53692452</v>
      </c>
      <c r="AC16" s="3">
        <f t="shared" si="16"/>
        <v>873048</v>
      </c>
      <c r="AD16" s="3">
        <f t="shared" si="17"/>
        <v>44</v>
      </c>
      <c r="AE16" s="5"/>
    </row>
    <row r="17" spans="1:31" x14ac:dyDescent="0.25">
      <c r="A17" s="12" t="s">
        <v>15</v>
      </c>
      <c r="B17" s="3">
        <v>69626</v>
      </c>
      <c r="C17" s="3">
        <v>1699113878</v>
      </c>
      <c r="D17" s="3">
        <f t="shared" si="1"/>
        <v>27627867.934959348</v>
      </c>
      <c r="E17" s="3">
        <v>1468569489</v>
      </c>
      <c r="F17" s="3">
        <f t="shared" si="2"/>
        <v>23879178.68292683</v>
      </c>
      <c r="G17" s="4">
        <f t="shared" si="0"/>
        <v>0.86431492792503695</v>
      </c>
      <c r="H17" s="3">
        <v>1693797328</v>
      </c>
      <c r="I17" s="3">
        <f t="shared" si="3"/>
        <v>27541419.967479676</v>
      </c>
      <c r="J17" s="4">
        <f t="shared" si="4"/>
        <v>1.1533654625722651</v>
      </c>
      <c r="K17" s="7">
        <v>1888000456</v>
      </c>
      <c r="L17" s="7">
        <f t="shared" si="5"/>
        <v>30699194.406504065</v>
      </c>
      <c r="M17" s="4">
        <f t="shared" si="6"/>
        <v>1.1146554695710325</v>
      </c>
      <c r="N17" s="4">
        <f t="shared" si="7"/>
        <v>0.28560512127049914</v>
      </c>
      <c r="O17" s="3">
        <v>568675637</v>
      </c>
      <c r="P17" s="3">
        <f t="shared" si="8"/>
        <v>9246758.325203253</v>
      </c>
      <c r="Q17" s="3">
        <v>437249346</v>
      </c>
      <c r="R17" s="3">
        <f t="shared" si="9"/>
        <v>7109745.4634146346</v>
      </c>
      <c r="S17" s="4">
        <f t="shared" si="10"/>
        <v>0.76889058990934056</v>
      </c>
      <c r="T17" s="3">
        <v>571313753</v>
      </c>
      <c r="U17" s="3">
        <f t="shared" si="11"/>
        <v>9289654.5203252025</v>
      </c>
      <c r="V17" s="4">
        <f t="shared" si="12"/>
        <v>0.30660859353235032</v>
      </c>
      <c r="W17" s="3">
        <v>367733261.30000001</v>
      </c>
      <c r="X17" s="3">
        <f t="shared" si="13"/>
        <v>5979402.6227642279</v>
      </c>
      <c r="Y17" s="3">
        <v>720883477</v>
      </c>
      <c r="Z17" s="3">
        <f t="shared" si="14"/>
        <v>11721682.552845528</v>
      </c>
      <c r="AA17" s="4">
        <f t="shared" si="15"/>
        <v>0.96034341427684167</v>
      </c>
      <c r="AB17" s="3">
        <v>148407956</v>
      </c>
      <c r="AC17" s="3">
        <f t="shared" si="16"/>
        <v>2413137.4959349595</v>
      </c>
      <c r="AD17" s="3">
        <f t="shared" si="17"/>
        <v>34.65856857976847</v>
      </c>
      <c r="AE17" s="5"/>
    </row>
    <row r="18" spans="1:31" x14ac:dyDescent="0.25">
      <c r="A18" s="12" t="s">
        <v>16</v>
      </c>
      <c r="B18" s="3">
        <v>21582</v>
      </c>
      <c r="C18" s="3">
        <v>677730678</v>
      </c>
      <c r="D18" s="3">
        <f t="shared" si="1"/>
        <v>11020011.024390243</v>
      </c>
      <c r="E18" s="3">
        <v>644308154</v>
      </c>
      <c r="F18" s="3">
        <f t="shared" si="2"/>
        <v>10476555.349593496</v>
      </c>
      <c r="G18" s="4">
        <f t="shared" si="0"/>
        <v>0.9506846523479936</v>
      </c>
      <c r="H18" s="3">
        <v>741302538</v>
      </c>
      <c r="I18" s="3">
        <f t="shared" si="3"/>
        <v>12053699.804878049</v>
      </c>
      <c r="J18" s="4">
        <f t="shared" si="4"/>
        <v>1.1505403639513772</v>
      </c>
      <c r="K18" s="7">
        <v>868182633</v>
      </c>
      <c r="L18" s="7">
        <f t="shared" si="5"/>
        <v>14116790.780487806</v>
      </c>
      <c r="M18" s="4">
        <f t="shared" si="6"/>
        <v>1.1711583172807105</v>
      </c>
      <c r="N18" s="4">
        <f t="shared" si="7"/>
        <v>0.34746491660883133</v>
      </c>
      <c r="O18" s="3">
        <v>127905200</v>
      </c>
      <c r="P18" s="3">
        <f t="shared" si="8"/>
        <v>2079759.349593496</v>
      </c>
      <c r="Q18" s="3">
        <v>118298198</v>
      </c>
      <c r="R18" s="3">
        <f t="shared" si="9"/>
        <v>1923547.9349593497</v>
      </c>
      <c r="S18" s="4">
        <f t="shared" si="10"/>
        <v>0.92488966828557395</v>
      </c>
      <c r="T18" s="3">
        <v>163521721</v>
      </c>
      <c r="U18" s="3">
        <f t="shared" si="11"/>
        <v>2658889.7723577237</v>
      </c>
      <c r="V18" s="4">
        <f t="shared" si="12"/>
        <v>0.38228412405740958</v>
      </c>
      <c r="W18" s="3">
        <v>204331786.5</v>
      </c>
      <c r="X18" s="3">
        <f t="shared" si="13"/>
        <v>3322468.0731707318</v>
      </c>
      <c r="Y18" s="3">
        <v>162627841</v>
      </c>
      <c r="Z18" s="3">
        <f t="shared" si="14"/>
        <v>2644355.1382113821</v>
      </c>
      <c r="AA18" s="4">
        <f t="shared" si="15"/>
        <v>-0.20409915762176337</v>
      </c>
      <c r="AB18" s="3">
        <v>58400892</v>
      </c>
      <c r="AC18" s="3">
        <f t="shared" si="16"/>
        <v>949608</v>
      </c>
      <c r="AD18" s="3">
        <f t="shared" si="17"/>
        <v>44</v>
      </c>
      <c r="AE18" s="5"/>
    </row>
    <row r="19" spans="1:31" x14ac:dyDescent="0.25">
      <c r="A19" s="12" t="s">
        <v>17</v>
      </c>
      <c r="B19" s="3">
        <v>59770</v>
      </c>
      <c r="C19" s="3">
        <v>1422596906</v>
      </c>
      <c r="D19" s="3">
        <f t="shared" si="1"/>
        <v>23131657.008130081</v>
      </c>
      <c r="E19" s="3">
        <v>1358603612</v>
      </c>
      <c r="F19" s="3">
        <f t="shared" si="2"/>
        <v>22091115.642276421</v>
      </c>
      <c r="G19" s="4">
        <f t="shared" si="0"/>
        <v>0.95501656602084584</v>
      </c>
      <c r="H19" s="3">
        <v>1696928000</v>
      </c>
      <c r="I19" s="3">
        <f t="shared" si="3"/>
        <v>27592325.203252032</v>
      </c>
      <c r="J19" s="4">
        <f t="shared" si="4"/>
        <v>1.2490236188184078</v>
      </c>
      <c r="K19" s="7">
        <v>1871470392</v>
      </c>
      <c r="L19" s="7">
        <f t="shared" si="5"/>
        <v>30430412.878048781</v>
      </c>
      <c r="M19" s="4">
        <f t="shared" si="6"/>
        <v>1.1028578655075525</v>
      </c>
      <c r="N19" s="4">
        <f t="shared" si="7"/>
        <v>0.37749552221858818</v>
      </c>
      <c r="O19" s="3">
        <v>123758155</v>
      </c>
      <c r="P19" s="3">
        <f t="shared" si="8"/>
        <v>2012327.7235772358</v>
      </c>
      <c r="Q19" s="3">
        <v>99016739</v>
      </c>
      <c r="R19" s="3">
        <f t="shared" si="9"/>
        <v>1610028.2764227642</v>
      </c>
      <c r="S19" s="4">
        <f t="shared" si="10"/>
        <v>0.80008254001524182</v>
      </c>
      <c r="T19" s="3">
        <v>290627000</v>
      </c>
      <c r="U19" s="3">
        <f t="shared" si="11"/>
        <v>4725642.2764227642</v>
      </c>
      <c r="V19" s="4">
        <f t="shared" si="12"/>
        <v>1.9351299884759889</v>
      </c>
      <c r="W19" s="3">
        <v>313960244.39999998</v>
      </c>
      <c r="X19" s="3">
        <f t="shared" si="13"/>
        <v>5105044.6243902436</v>
      </c>
      <c r="Y19" s="3">
        <v>257278161</v>
      </c>
      <c r="Z19" s="3">
        <f t="shared" si="14"/>
        <v>4183384.7317073173</v>
      </c>
      <c r="AA19" s="4">
        <f t="shared" si="15"/>
        <v>-0.18053904725524536</v>
      </c>
      <c r="AB19" s="3">
        <v>161175829</v>
      </c>
      <c r="AC19" s="3">
        <f t="shared" si="16"/>
        <v>2620745.1869918699</v>
      </c>
      <c r="AD19" s="3">
        <f>AC19/B19</f>
        <v>43.847167257685626</v>
      </c>
      <c r="AE19" s="5"/>
    </row>
    <row r="20" spans="1:31" x14ac:dyDescent="0.25">
      <c r="A20" s="12" t="s">
        <v>18</v>
      </c>
      <c r="B20" s="3">
        <v>526502</v>
      </c>
      <c r="C20" s="3">
        <v>8150555000</v>
      </c>
      <c r="D20" s="3">
        <f t="shared" si="1"/>
        <v>132529349.59349594</v>
      </c>
      <c r="E20" s="3">
        <v>6161144352</v>
      </c>
      <c r="F20" s="3">
        <f t="shared" si="2"/>
        <v>100181208.97560975</v>
      </c>
      <c r="G20" s="4">
        <f t="shared" si="0"/>
        <v>0.75591715558020278</v>
      </c>
      <c r="H20" s="3">
        <v>8860309000</v>
      </c>
      <c r="I20" s="3">
        <f t="shared" si="3"/>
        <v>144070065.0406504</v>
      </c>
      <c r="J20" s="4">
        <f t="shared" si="4"/>
        <v>1.4380946937436729</v>
      </c>
      <c r="K20" s="7">
        <v>8863915000</v>
      </c>
      <c r="L20" s="7">
        <f t="shared" si="5"/>
        <v>144128699.18699187</v>
      </c>
      <c r="M20" s="4">
        <f t="shared" si="6"/>
        <v>1.0004069835487679</v>
      </c>
      <c r="N20" s="4">
        <f t="shared" si="7"/>
        <v>0.43867997462559705</v>
      </c>
      <c r="O20" s="3">
        <v>2347587000</v>
      </c>
      <c r="P20" s="3">
        <f t="shared" si="8"/>
        <v>38172146.341463417</v>
      </c>
      <c r="Q20" s="3">
        <v>1197965771</v>
      </c>
      <c r="R20" s="3">
        <f t="shared" si="9"/>
        <v>19479118.227642275</v>
      </c>
      <c r="S20" s="4">
        <f t="shared" si="10"/>
        <v>0.51029664544913567</v>
      </c>
      <c r="T20" s="3">
        <v>2673303000</v>
      </c>
      <c r="U20" s="3">
        <f t="shared" si="11"/>
        <v>43468341.463414632</v>
      </c>
      <c r="V20" s="4">
        <f t="shared" si="12"/>
        <v>1.2315353783175831</v>
      </c>
      <c r="W20" s="3">
        <v>1162618610</v>
      </c>
      <c r="X20" s="3">
        <f t="shared" si="13"/>
        <v>18904367.642276421</v>
      </c>
      <c r="Y20" s="3">
        <v>450546191</v>
      </c>
      <c r="Z20" s="3">
        <f t="shared" si="14"/>
        <v>7325954.325203252</v>
      </c>
      <c r="AA20" s="4">
        <f t="shared" si="15"/>
        <v>-0.6124729235153048</v>
      </c>
      <c r="AB20" s="3">
        <v>0</v>
      </c>
      <c r="AC20" s="3">
        <f t="shared" si="16"/>
        <v>0</v>
      </c>
      <c r="AD20" s="3">
        <f t="shared" si="17"/>
        <v>0</v>
      </c>
      <c r="AE20" s="5"/>
    </row>
    <row r="21" spans="1:31" x14ac:dyDescent="0.25">
      <c r="A21" s="12" t="s">
        <v>19</v>
      </c>
      <c r="B21" s="3">
        <v>3233</v>
      </c>
      <c r="C21" s="3">
        <v>110262348</v>
      </c>
      <c r="D21" s="3">
        <f t="shared" si="1"/>
        <v>1792883.7073170731</v>
      </c>
      <c r="E21" s="3">
        <v>97261434</v>
      </c>
      <c r="F21" s="3">
        <f t="shared" si="2"/>
        <v>1581486.7317073171</v>
      </c>
      <c r="G21" s="4">
        <f t="shared" si="0"/>
        <v>0.88209108334968522</v>
      </c>
      <c r="H21" s="3">
        <v>105327103</v>
      </c>
      <c r="I21" s="3">
        <f t="shared" si="3"/>
        <v>1712635.8211382113</v>
      </c>
      <c r="J21" s="4">
        <f t="shared" si="4"/>
        <v>1.0829277203541952</v>
      </c>
      <c r="K21" s="7">
        <v>138122949</v>
      </c>
      <c r="L21" s="7">
        <f t="shared" si="5"/>
        <v>2245901.6097560977</v>
      </c>
      <c r="M21" s="4">
        <f t="shared" si="6"/>
        <v>1.3113713855777462</v>
      </c>
      <c r="N21" s="4">
        <f t="shared" si="7"/>
        <v>0.42012042512143105</v>
      </c>
      <c r="O21" s="3">
        <v>32712583</v>
      </c>
      <c r="P21" s="3">
        <f t="shared" si="8"/>
        <v>531911.91869918699</v>
      </c>
      <c r="Q21" s="3">
        <v>24151750</v>
      </c>
      <c r="R21" s="3">
        <f t="shared" si="9"/>
        <v>392711.38211382116</v>
      </c>
      <c r="S21" s="4">
        <f t="shared" si="10"/>
        <v>0.73830152758038092</v>
      </c>
      <c r="T21" s="3">
        <v>29018663</v>
      </c>
      <c r="U21" s="3">
        <f t="shared" si="11"/>
        <v>471848.17886178859</v>
      </c>
      <c r="V21" s="4">
        <f t="shared" si="12"/>
        <v>0.2015138861573178</v>
      </c>
      <c r="W21" s="3">
        <v>34849271.450000003</v>
      </c>
      <c r="X21" s="3">
        <f t="shared" si="13"/>
        <v>566654.82032520336</v>
      </c>
      <c r="Y21" s="3">
        <v>30137166</v>
      </c>
      <c r="Z21" s="3">
        <f t="shared" si="14"/>
        <v>490035.21951219509</v>
      </c>
      <c r="AA21" s="4">
        <f t="shared" si="15"/>
        <v>-0.13521388694626507</v>
      </c>
      <c r="AB21" s="3">
        <v>8748498</v>
      </c>
      <c r="AC21" s="3">
        <f t="shared" si="16"/>
        <v>142252</v>
      </c>
      <c r="AD21" s="3">
        <f t="shared" si="17"/>
        <v>44</v>
      </c>
      <c r="AE21" s="5"/>
    </row>
    <row r="22" spans="1:31" x14ac:dyDescent="0.25">
      <c r="A22" s="12" t="s">
        <v>20</v>
      </c>
      <c r="B22" s="3">
        <v>15412</v>
      </c>
      <c r="C22" s="3">
        <v>472116012</v>
      </c>
      <c r="D22" s="3">
        <f t="shared" si="1"/>
        <v>7676683.1219512196</v>
      </c>
      <c r="E22" s="3">
        <v>430817529</v>
      </c>
      <c r="F22" s="3">
        <f t="shared" si="2"/>
        <v>7005163.0731707318</v>
      </c>
      <c r="G22" s="4">
        <f t="shared" si="0"/>
        <v>0.91252471437041627</v>
      </c>
      <c r="H22" s="3">
        <v>527126376</v>
      </c>
      <c r="I22" s="3">
        <f t="shared" si="3"/>
        <v>8571160.5853658542</v>
      </c>
      <c r="J22" s="4">
        <f t="shared" si="4"/>
        <v>1.2235490445886663</v>
      </c>
      <c r="K22" s="7">
        <v>545651200</v>
      </c>
      <c r="L22" s="7">
        <f t="shared" si="5"/>
        <v>8872377.2357723583</v>
      </c>
      <c r="M22" s="4">
        <f t="shared" si="6"/>
        <v>1.0351430412960401</v>
      </c>
      <c r="N22" s="4">
        <f t="shared" si="7"/>
        <v>0.26654827919037627</v>
      </c>
      <c r="O22" s="3">
        <v>51430000</v>
      </c>
      <c r="P22" s="3">
        <f t="shared" si="8"/>
        <v>836260.16260162601</v>
      </c>
      <c r="Q22" s="3">
        <v>41079771</v>
      </c>
      <c r="R22" s="3">
        <f t="shared" si="9"/>
        <v>667963.75609756098</v>
      </c>
      <c r="S22" s="4">
        <f t="shared" si="10"/>
        <v>0.79875113746840365</v>
      </c>
      <c r="T22" s="3">
        <v>89996204</v>
      </c>
      <c r="U22" s="3">
        <f t="shared" si="11"/>
        <v>1463352.9105691058</v>
      </c>
      <c r="V22" s="4">
        <f t="shared" si="12"/>
        <v>1.1907669348984442</v>
      </c>
      <c r="W22" s="3">
        <v>51735975.039999999</v>
      </c>
      <c r="X22" s="3">
        <f t="shared" si="13"/>
        <v>841235.36650406499</v>
      </c>
      <c r="Y22" s="3">
        <v>87076526</v>
      </c>
      <c r="Z22" s="3">
        <f t="shared" si="14"/>
        <v>1415878.4715447153</v>
      </c>
      <c r="AA22" s="4">
        <f t="shared" si="15"/>
        <v>0.68309432522874514</v>
      </c>
      <c r="AB22" s="3">
        <v>41702159</v>
      </c>
      <c r="AC22" s="3">
        <f t="shared" si="16"/>
        <v>678083.88617886184</v>
      </c>
      <c r="AD22" s="3">
        <f t="shared" si="17"/>
        <v>43.997137696526202</v>
      </c>
      <c r="AE22" s="5"/>
    </row>
    <row r="23" spans="1:31" x14ac:dyDescent="0.25">
      <c r="A23" s="12" t="s">
        <v>21</v>
      </c>
      <c r="B23" s="3">
        <v>3719</v>
      </c>
      <c r="C23" s="3">
        <v>161867000</v>
      </c>
      <c r="D23" s="3">
        <f t="shared" si="1"/>
        <v>2631983.7398373983</v>
      </c>
      <c r="E23" s="3">
        <v>136699469</v>
      </c>
      <c r="F23" s="3">
        <f t="shared" si="2"/>
        <v>2222755.5934959347</v>
      </c>
      <c r="G23" s="4">
        <f t="shared" si="0"/>
        <v>0.84451722092829296</v>
      </c>
      <c r="H23" s="3">
        <v>162500000</v>
      </c>
      <c r="I23" s="3">
        <f t="shared" si="3"/>
        <v>2642276.4227642277</v>
      </c>
      <c r="J23" s="4">
        <f t="shared" si="4"/>
        <v>1.1887390725709404</v>
      </c>
      <c r="K23" s="7">
        <v>203830507</v>
      </c>
      <c r="L23" s="7">
        <f t="shared" si="5"/>
        <v>3314317.1869918699</v>
      </c>
      <c r="M23" s="4">
        <f t="shared" si="6"/>
        <v>1.2543415815384615</v>
      </c>
      <c r="N23" s="4">
        <f t="shared" si="7"/>
        <v>0.49108484832519739</v>
      </c>
      <c r="O23" s="3">
        <v>45264682</v>
      </c>
      <c r="P23" s="3">
        <f t="shared" si="8"/>
        <v>736011.08943089435</v>
      </c>
      <c r="Q23" s="3">
        <v>27948926</v>
      </c>
      <c r="R23" s="3">
        <f t="shared" si="9"/>
        <v>454454.08130081301</v>
      </c>
      <c r="S23" s="4">
        <f t="shared" si="10"/>
        <v>0.61745548107462678</v>
      </c>
      <c r="T23" s="3">
        <v>51374154</v>
      </c>
      <c r="U23" s="3">
        <f t="shared" si="11"/>
        <v>835352.09756097558</v>
      </c>
      <c r="V23" s="4">
        <f t="shared" si="12"/>
        <v>0.83814412045743725</v>
      </c>
      <c r="W23" s="3">
        <v>37917611.75</v>
      </c>
      <c r="X23" s="3">
        <f t="shared" si="13"/>
        <v>616546.53252032516</v>
      </c>
      <c r="Y23" s="3">
        <v>80521210</v>
      </c>
      <c r="Z23" s="3">
        <f t="shared" si="14"/>
        <v>1309287.9674796748</v>
      </c>
      <c r="AA23" s="4">
        <f t="shared" si="15"/>
        <v>1.1235833767932391</v>
      </c>
      <c r="AB23" s="3">
        <v>8627682</v>
      </c>
      <c r="AC23" s="3">
        <f t="shared" si="16"/>
        <v>140287.51219512196</v>
      </c>
      <c r="AD23" s="3">
        <f t="shared" si="17"/>
        <v>37.721837105437473</v>
      </c>
      <c r="AE23" s="5"/>
    </row>
    <row r="24" spans="1:31" x14ac:dyDescent="0.25">
      <c r="A24" s="12" t="s">
        <v>22</v>
      </c>
      <c r="B24" s="3">
        <v>13585</v>
      </c>
      <c r="C24" s="3">
        <v>406071523</v>
      </c>
      <c r="D24" s="3">
        <f t="shared" si="1"/>
        <v>6602788.991869919</v>
      </c>
      <c r="E24" s="3">
        <v>358974482</v>
      </c>
      <c r="F24" s="3">
        <f t="shared" si="2"/>
        <v>5836983.4471544717</v>
      </c>
      <c r="G24" s="4">
        <f t="shared" si="0"/>
        <v>0.88401786795573944</v>
      </c>
      <c r="H24" s="3">
        <v>442886388</v>
      </c>
      <c r="I24" s="3">
        <f t="shared" si="3"/>
        <v>7201404.682926829</v>
      </c>
      <c r="J24" s="4">
        <f t="shared" si="4"/>
        <v>1.2337545151747027</v>
      </c>
      <c r="K24" s="7">
        <v>448648718</v>
      </c>
      <c r="L24" s="7">
        <f t="shared" si="5"/>
        <v>7295101.1056910567</v>
      </c>
      <c r="M24" s="4">
        <f t="shared" si="6"/>
        <v>1.0130108537000238</v>
      </c>
      <c r="N24" s="4">
        <f t="shared" si="7"/>
        <v>0.24980671467338444</v>
      </c>
      <c r="O24" s="3">
        <v>81075799</v>
      </c>
      <c r="P24" s="3">
        <f t="shared" si="8"/>
        <v>1318305.674796748</v>
      </c>
      <c r="Q24" s="3">
        <v>59913398</v>
      </c>
      <c r="R24" s="3">
        <f t="shared" si="9"/>
        <v>974201.59349593497</v>
      </c>
      <c r="S24" s="4">
        <f t="shared" si="10"/>
        <v>0.73898005001467826</v>
      </c>
      <c r="T24" s="3">
        <v>93707284</v>
      </c>
      <c r="U24" s="3">
        <f t="shared" si="11"/>
        <v>1523695.674796748</v>
      </c>
      <c r="V24" s="4">
        <f t="shared" si="12"/>
        <v>0.56404555789007327</v>
      </c>
      <c r="W24" s="3">
        <v>74774884.540000007</v>
      </c>
      <c r="X24" s="3">
        <f t="shared" si="13"/>
        <v>1215851.7811382115</v>
      </c>
      <c r="Y24" s="3">
        <v>82443670</v>
      </c>
      <c r="Z24" s="3">
        <f t="shared" si="14"/>
        <v>1340547.4796747968</v>
      </c>
      <c r="AA24" s="4">
        <f t="shared" si="15"/>
        <v>0.10255830560189846</v>
      </c>
      <c r="AB24" s="3">
        <v>36761010</v>
      </c>
      <c r="AC24" s="3">
        <f t="shared" si="16"/>
        <v>597740</v>
      </c>
      <c r="AD24" s="3">
        <f t="shared" si="17"/>
        <v>44</v>
      </c>
      <c r="AE24" s="5"/>
    </row>
    <row r="25" spans="1:31" x14ac:dyDescent="0.25">
      <c r="A25" s="12" t="s">
        <v>23</v>
      </c>
      <c r="B25" s="3">
        <v>3777</v>
      </c>
      <c r="C25" s="3">
        <v>214678993</v>
      </c>
      <c r="D25" s="3">
        <f t="shared" si="1"/>
        <v>3490715.3333333335</v>
      </c>
      <c r="E25" s="3">
        <v>163423166</v>
      </c>
      <c r="F25" s="3">
        <f t="shared" si="2"/>
        <v>2657287.2520325202</v>
      </c>
      <c r="G25" s="4">
        <f t="shared" si="0"/>
        <v>0.76124432910862405</v>
      </c>
      <c r="H25" s="3">
        <v>208229577</v>
      </c>
      <c r="I25" s="3">
        <f t="shared" si="3"/>
        <v>3385846.7804878047</v>
      </c>
      <c r="J25" s="4">
        <f t="shared" si="4"/>
        <v>1.2741741706313534</v>
      </c>
      <c r="K25" s="7">
        <v>207986299</v>
      </c>
      <c r="L25" s="7">
        <f t="shared" si="5"/>
        <v>3381891.0406504064</v>
      </c>
      <c r="M25" s="4">
        <f t="shared" si="6"/>
        <v>0.99883168374298714</v>
      </c>
      <c r="N25" s="4">
        <f t="shared" si="7"/>
        <v>0.27268553223353903</v>
      </c>
      <c r="O25" s="3">
        <v>84813287</v>
      </c>
      <c r="P25" s="3">
        <f t="shared" si="8"/>
        <v>1379077.837398374</v>
      </c>
      <c r="Q25" s="3">
        <v>48764911</v>
      </c>
      <c r="R25" s="3">
        <f t="shared" si="9"/>
        <v>792925.38211382111</v>
      </c>
      <c r="S25" s="4">
        <f t="shared" si="10"/>
        <v>0.57496782314308836</v>
      </c>
      <c r="T25" s="3">
        <v>66287700</v>
      </c>
      <c r="U25" s="3">
        <f t="shared" si="11"/>
        <v>1077848.7804878049</v>
      </c>
      <c r="V25" s="4">
        <f t="shared" si="12"/>
        <v>0.3593319179850446</v>
      </c>
      <c r="W25" s="3">
        <v>38160439.649999999</v>
      </c>
      <c r="X25" s="3">
        <f t="shared" si="13"/>
        <v>620494.95365853654</v>
      </c>
      <c r="Y25" s="3">
        <v>52970182</v>
      </c>
      <c r="Z25" s="3">
        <f t="shared" si="14"/>
        <v>861303.77235772356</v>
      </c>
      <c r="AA25" s="4">
        <f t="shared" si="15"/>
        <v>0.38809150224242772</v>
      </c>
      <c r="AB25" s="3">
        <v>10220562</v>
      </c>
      <c r="AC25" s="3">
        <f t="shared" si="16"/>
        <v>166188</v>
      </c>
      <c r="AD25" s="3">
        <f t="shared" si="17"/>
        <v>44</v>
      </c>
      <c r="AE25" s="5"/>
    </row>
    <row r="26" spans="1:31" x14ac:dyDescent="0.25">
      <c r="A26" s="12" t="s">
        <v>24</v>
      </c>
      <c r="B26" s="3">
        <v>7260</v>
      </c>
      <c r="C26" s="3">
        <v>212210999</v>
      </c>
      <c r="D26" s="3">
        <f t="shared" si="1"/>
        <v>3450585.349593496</v>
      </c>
      <c r="E26" s="3">
        <v>197897245</v>
      </c>
      <c r="F26" s="3">
        <f t="shared" si="2"/>
        <v>3217841.3821138213</v>
      </c>
      <c r="G26" s="4">
        <f t="shared" si="0"/>
        <v>0.93254942454702827</v>
      </c>
      <c r="H26" s="3">
        <v>237847212</v>
      </c>
      <c r="I26" s="3">
        <f t="shared" si="3"/>
        <v>3867434.3414634145</v>
      </c>
      <c r="J26" s="4">
        <f t="shared" si="4"/>
        <v>1.2018722746746677</v>
      </c>
      <c r="K26" s="7">
        <v>255507471</v>
      </c>
      <c r="L26" s="7">
        <f t="shared" si="5"/>
        <v>4154593.0243902439</v>
      </c>
      <c r="M26" s="4">
        <f t="shared" si="6"/>
        <v>1.0742504351911428</v>
      </c>
      <c r="N26" s="4">
        <f t="shared" si="7"/>
        <v>0.29111181411343034</v>
      </c>
      <c r="O26" s="3">
        <v>21479565</v>
      </c>
      <c r="P26" s="3">
        <f t="shared" si="8"/>
        <v>349261.21951219509</v>
      </c>
      <c r="Q26" s="3">
        <v>12881121</v>
      </c>
      <c r="R26" s="3">
        <f t="shared" si="9"/>
        <v>209449.12195121951</v>
      </c>
      <c r="S26" s="4">
        <f t="shared" si="10"/>
        <v>0.59969189320174776</v>
      </c>
      <c r="T26" s="3">
        <v>35772700</v>
      </c>
      <c r="U26" s="3">
        <f t="shared" si="11"/>
        <v>581669.91869918699</v>
      </c>
      <c r="V26" s="4">
        <f t="shared" si="12"/>
        <v>1.7771418341617939</v>
      </c>
      <c r="W26" s="3">
        <v>33747555.469999999</v>
      </c>
      <c r="X26" s="3">
        <f t="shared" si="13"/>
        <v>548740.73934959352</v>
      </c>
      <c r="Y26" s="3">
        <v>13113386</v>
      </c>
      <c r="Z26" s="3">
        <f t="shared" si="14"/>
        <v>213225.78861788617</v>
      </c>
      <c r="AA26" s="4">
        <f t="shared" si="15"/>
        <v>-0.61142708509192056</v>
      </c>
      <c r="AB26" s="3">
        <v>19645560</v>
      </c>
      <c r="AC26" s="3">
        <f t="shared" si="16"/>
        <v>319440</v>
      </c>
      <c r="AD26" s="3">
        <f t="shared" si="17"/>
        <v>44</v>
      </c>
      <c r="AE26" s="5"/>
    </row>
    <row r="27" spans="1:31" x14ac:dyDescent="0.25">
      <c r="A27" s="2" t="s">
        <v>25</v>
      </c>
      <c r="B27" s="3">
        <v>3084</v>
      </c>
      <c r="C27" s="3">
        <v>438953000</v>
      </c>
      <c r="D27" s="3">
        <f t="shared" si="1"/>
        <v>7137447.1544715445</v>
      </c>
      <c r="E27" s="3">
        <v>275265603</v>
      </c>
      <c r="F27" s="3">
        <f t="shared" si="2"/>
        <v>4475863.4634146346</v>
      </c>
      <c r="G27" s="4">
        <f t="shared" si="0"/>
        <v>0.62709584625233228</v>
      </c>
      <c r="H27" s="3">
        <v>277332000</v>
      </c>
      <c r="I27" s="3">
        <f t="shared" si="3"/>
        <v>4509463.4146341467</v>
      </c>
      <c r="J27" s="4">
        <f t="shared" si="4"/>
        <v>1.0075069205068823</v>
      </c>
      <c r="K27" s="7">
        <v>301738100</v>
      </c>
      <c r="L27" s="7">
        <f t="shared" si="5"/>
        <v>4906310.5691056913</v>
      </c>
      <c r="M27" s="4">
        <f t="shared" si="6"/>
        <v>1.0880031875153247</v>
      </c>
      <c r="N27" s="4">
        <f t="shared" si="7"/>
        <v>9.6170740955236547E-2</v>
      </c>
      <c r="O27" s="3">
        <v>282527000</v>
      </c>
      <c r="P27" s="3">
        <f t="shared" si="8"/>
        <v>4593934.9593495931</v>
      </c>
      <c r="Q27" s="3">
        <v>181764554</v>
      </c>
      <c r="R27" s="3">
        <f t="shared" si="9"/>
        <v>2955521.2032520324</v>
      </c>
      <c r="S27" s="4">
        <f t="shared" si="10"/>
        <v>0.64335286185037177</v>
      </c>
      <c r="T27" s="3">
        <v>119994000</v>
      </c>
      <c r="U27" s="3">
        <f t="shared" si="11"/>
        <v>1951121.9512195121</v>
      </c>
      <c r="V27" s="4">
        <f t="shared" si="12"/>
        <v>-0.33983828332118043</v>
      </c>
      <c r="W27" s="3">
        <v>174418444.80000001</v>
      </c>
      <c r="X27" s="3">
        <f t="shared" si="13"/>
        <v>2836072.273170732</v>
      </c>
      <c r="Y27" s="3">
        <v>128115346</v>
      </c>
      <c r="Z27" s="3">
        <f t="shared" si="14"/>
        <v>2083176.3577235772</v>
      </c>
      <c r="AA27" s="4">
        <f t="shared" si="15"/>
        <v>-0.26547134308584325</v>
      </c>
      <c r="AB27" s="3">
        <v>8345304</v>
      </c>
      <c r="AC27" s="3">
        <f t="shared" si="16"/>
        <v>135696</v>
      </c>
      <c r="AD27" s="3">
        <f t="shared" si="17"/>
        <v>44</v>
      </c>
      <c r="AE27" s="5"/>
    </row>
    <row r="28" spans="1:31" x14ac:dyDescent="0.25">
      <c r="A28" s="2" t="s">
        <v>26</v>
      </c>
      <c r="B28" s="3">
        <v>13126</v>
      </c>
      <c r="C28" s="3">
        <v>360784101</v>
      </c>
      <c r="D28" s="3">
        <f t="shared" si="1"/>
        <v>5866408.1463414636</v>
      </c>
      <c r="E28" s="3">
        <v>323164087</v>
      </c>
      <c r="F28" s="3">
        <f t="shared" si="2"/>
        <v>5254700.6016260162</v>
      </c>
      <c r="G28" s="4">
        <f t="shared" si="0"/>
        <v>0.89572707362733817</v>
      </c>
      <c r="H28" s="3">
        <v>379442818</v>
      </c>
      <c r="I28" s="3">
        <f t="shared" si="3"/>
        <v>6169801.9186991872</v>
      </c>
      <c r="J28" s="4">
        <f t="shared" si="4"/>
        <v>1.1741490879213938</v>
      </c>
      <c r="K28" s="7">
        <v>418178016</v>
      </c>
      <c r="L28" s="7">
        <f t="shared" si="5"/>
        <v>6799642.5365853654</v>
      </c>
      <c r="M28" s="4">
        <f t="shared" si="6"/>
        <v>1.1020844147325513</v>
      </c>
      <c r="N28" s="4">
        <f t="shared" si="7"/>
        <v>0.29401141037060835</v>
      </c>
      <c r="O28" s="3">
        <v>62075923</v>
      </c>
      <c r="P28" s="3">
        <f t="shared" si="8"/>
        <v>1009364.6016260163</v>
      </c>
      <c r="Q28" s="3">
        <v>39146147</v>
      </c>
      <c r="R28" s="3">
        <f t="shared" si="9"/>
        <v>636522.71544715448</v>
      </c>
      <c r="S28" s="4">
        <f t="shared" si="10"/>
        <v>0.63061723625116295</v>
      </c>
      <c r="T28" s="3">
        <v>67141056</v>
      </c>
      <c r="U28" s="3">
        <f t="shared" si="11"/>
        <v>1091724.487804878</v>
      </c>
      <c r="V28" s="4">
        <f t="shared" si="12"/>
        <v>0.71513829956240649</v>
      </c>
      <c r="W28" s="3">
        <v>77099432.629999995</v>
      </c>
      <c r="X28" s="3">
        <f t="shared" si="13"/>
        <v>1253649.3110569105</v>
      </c>
      <c r="Y28" s="3">
        <v>63373172</v>
      </c>
      <c r="Z28" s="3">
        <f t="shared" si="14"/>
        <v>1030458.081300813</v>
      </c>
      <c r="AA28" s="4">
        <f t="shared" si="15"/>
        <v>-0.17803322491194312</v>
      </c>
      <c r="AB28" s="3">
        <v>35518956</v>
      </c>
      <c r="AC28" s="3">
        <f t="shared" si="16"/>
        <v>577544</v>
      </c>
      <c r="AD28" s="3">
        <f t="shared" si="17"/>
        <v>44</v>
      </c>
      <c r="AE28" s="5"/>
    </row>
    <row r="29" spans="1:31" x14ac:dyDescent="0.25">
      <c r="A29" s="2" t="s">
        <v>27</v>
      </c>
      <c r="B29" s="3">
        <v>44844</v>
      </c>
      <c r="C29" s="3">
        <v>826749682</v>
      </c>
      <c r="D29" s="3">
        <f t="shared" si="1"/>
        <v>13443084.260162601</v>
      </c>
      <c r="E29" s="3">
        <v>658502301</v>
      </c>
      <c r="F29" s="3">
        <f t="shared" si="2"/>
        <v>10707354.487804879</v>
      </c>
      <c r="G29" s="4">
        <f t="shared" si="0"/>
        <v>0.7964953786338439</v>
      </c>
      <c r="H29" s="3">
        <v>1098338033</v>
      </c>
      <c r="I29" s="3">
        <f t="shared" si="3"/>
        <v>17859155.008130081</v>
      </c>
      <c r="J29" s="4">
        <f t="shared" si="4"/>
        <v>1.6679334777297916</v>
      </c>
      <c r="K29" s="7">
        <v>1166828713</v>
      </c>
      <c r="L29" s="7">
        <f t="shared" si="5"/>
        <v>18972824.601626016</v>
      </c>
      <c r="M29" s="4">
        <f t="shared" si="6"/>
        <v>1.0623584706549081</v>
      </c>
      <c r="N29" s="4">
        <f t="shared" si="7"/>
        <v>0.77194325855514356</v>
      </c>
      <c r="O29" s="3">
        <v>156459461</v>
      </c>
      <c r="P29" s="3">
        <f t="shared" si="8"/>
        <v>2544056.2764227642</v>
      </c>
      <c r="Q29" s="3">
        <v>92751600</v>
      </c>
      <c r="R29" s="3">
        <f t="shared" si="9"/>
        <v>1508156.0975609757</v>
      </c>
      <c r="S29" s="4">
        <f t="shared" si="10"/>
        <v>0.59281554088953436</v>
      </c>
      <c r="T29" s="3">
        <v>342966130</v>
      </c>
      <c r="U29" s="3">
        <f t="shared" si="11"/>
        <v>5576685.0406504069</v>
      </c>
      <c r="V29" s="4">
        <f t="shared" si="12"/>
        <v>2.6976842448000897</v>
      </c>
      <c r="W29" s="3">
        <v>66794169.649999999</v>
      </c>
      <c r="X29" s="3">
        <f t="shared" si="13"/>
        <v>1086084.0593495935</v>
      </c>
      <c r="Y29" s="3">
        <v>262629907</v>
      </c>
      <c r="Z29" s="3">
        <f t="shared" si="14"/>
        <v>4270404.991869919</v>
      </c>
      <c r="AA29" s="4">
        <f t="shared" si="15"/>
        <v>2.931928615568919</v>
      </c>
      <c r="AB29" s="3">
        <v>46876094</v>
      </c>
      <c r="AC29" s="3">
        <f t="shared" si="16"/>
        <v>762212.91056910565</v>
      </c>
      <c r="AD29" s="3">
        <f t="shared" si="17"/>
        <v>16.99698756955458</v>
      </c>
      <c r="AE29" s="5"/>
    </row>
    <row r="30" spans="1:31" x14ac:dyDescent="0.25">
      <c r="A30" s="2" t="s">
        <v>28</v>
      </c>
      <c r="B30" s="3">
        <v>18988</v>
      </c>
      <c r="C30" s="3">
        <v>412725470</v>
      </c>
      <c r="D30" s="3">
        <f t="shared" si="1"/>
        <v>6710983.2520325202</v>
      </c>
      <c r="E30" s="3">
        <v>381187350</v>
      </c>
      <c r="F30" s="3">
        <f t="shared" si="2"/>
        <v>6198168.2926829271</v>
      </c>
      <c r="G30" s="4">
        <f t="shared" si="0"/>
        <v>0.92358571909797571</v>
      </c>
      <c r="H30" s="3">
        <v>419290982</v>
      </c>
      <c r="I30" s="3">
        <f t="shared" si="3"/>
        <v>6817739.5447154474</v>
      </c>
      <c r="J30" s="4">
        <f t="shared" si="4"/>
        <v>1.0999603790629464</v>
      </c>
      <c r="K30" s="7">
        <v>439241155</v>
      </c>
      <c r="L30" s="7">
        <f t="shared" si="5"/>
        <v>7142132.6016260162</v>
      </c>
      <c r="M30" s="4">
        <f t="shared" si="6"/>
        <v>1.0475807347557025</v>
      </c>
      <c r="N30" s="4">
        <f t="shared" si="7"/>
        <v>0.15229730210092224</v>
      </c>
      <c r="O30" s="3">
        <v>84649899</v>
      </c>
      <c r="P30" s="3">
        <f t="shared" si="8"/>
        <v>1376421.1219512196</v>
      </c>
      <c r="Q30" s="3">
        <v>77684564</v>
      </c>
      <c r="R30" s="3">
        <f t="shared" si="9"/>
        <v>1263163.6422764228</v>
      </c>
      <c r="S30" s="4">
        <f t="shared" si="10"/>
        <v>0.91771596797770549</v>
      </c>
      <c r="T30" s="3">
        <v>82008712</v>
      </c>
      <c r="U30" s="3">
        <f t="shared" si="11"/>
        <v>1333474.9918699188</v>
      </c>
      <c r="V30" s="4">
        <f t="shared" si="12"/>
        <v>5.5662898487787098E-2</v>
      </c>
      <c r="W30" s="3">
        <v>44142608.380000003</v>
      </c>
      <c r="X30" s="3">
        <f t="shared" si="13"/>
        <v>717765.98991869926</v>
      </c>
      <c r="Y30" s="3">
        <v>99910781</v>
      </c>
      <c r="Z30" s="3">
        <f t="shared" si="14"/>
        <v>1624565.5447154471</v>
      </c>
      <c r="AA30" s="4">
        <f t="shared" si="15"/>
        <v>1.263363780860473</v>
      </c>
      <c r="AB30" s="3">
        <v>51000000</v>
      </c>
      <c r="AC30" s="3">
        <f t="shared" si="16"/>
        <v>829268.29268292687</v>
      </c>
      <c r="AD30" s="3">
        <f t="shared" si="17"/>
        <v>43.67328274083247</v>
      </c>
      <c r="AE30" s="5"/>
    </row>
    <row r="31" spans="1:31" x14ac:dyDescent="0.25">
      <c r="A31" s="2" t="s">
        <v>29</v>
      </c>
      <c r="B31" s="3">
        <v>3361</v>
      </c>
      <c r="C31" s="3">
        <v>86567143</v>
      </c>
      <c r="D31" s="3">
        <f t="shared" si="1"/>
        <v>1407595.8211382113</v>
      </c>
      <c r="E31" s="3">
        <v>79624063</v>
      </c>
      <c r="F31" s="3">
        <f t="shared" si="2"/>
        <v>1294700.2113821139</v>
      </c>
      <c r="G31" s="4">
        <f t="shared" si="0"/>
        <v>0.91979543554995224</v>
      </c>
      <c r="H31" s="3">
        <v>112147082</v>
      </c>
      <c r="I31" s="3">
        <f t="shared" si="3"/>
        <v>1823529.7886178861</v>
      </c>
      <c r="J31" s="4">
        <f t="shared" si="4"/>
        <v>1.4084571645131949</v>
      </c>
      <c r="K31" s="7">
        <v>125062502</v>
      </c>
      <c r="L31" s="7">
        <f t="shared" si="5"/>
        <v>2033536.6178861789</v>
      </c>
      <c r="M31" s="4">
        <f t="shared" si="6"/>
        <v>1.1151650116050278</v>
      </c>
      <c r="N31" s="4">
        <f t="shared" si="7"/>
        <v>0.57066215020954147</v>
      </c>
      <c r="O31" s="3">
        <v>16394772</v>
      </c>
      <c r="P31" s="3">
        <f t="shared" si="8"/>
        <v>266581.65853658534</v>
      </c>
      <c r="Q31" s="3">
        <v>13880964</v>
      </c>
      <c r="R31" s="3">
        <f t="shared" si="9"/>
        <v>225706.73170731709</v>
      </c>
      <c r="S31" s="4">
        <f t="shared" si="10"/>
        <v>0.84667014582453481</v>
      </c>
      <c r="T31" s="3">
        <v>26114966</v>
      </c>
      <c r="U31" s="3">
        <f t="shared" si="11"/>
        <v>424633.59349593497</v>
      </c>
      <c r="V31" s="4">
        <f t="shared" si="12"/>
        <v>0.88135103585024788</v>
      </c>
      <c r="W31" s="3">
        <v>16631075.859999999</v>
      </c>
      <c r="X31" s="3">
        <f t="shared" si="13"/>
        <v>270423.99772357725</v>
      </c>
      <c r="Y31" s="3">
        <v>9307339</v>
      </c>
      <c r="Z31" s="3">
        <f t="shared" si="14"/>
        <v>151338.84552845528</v>
      </c>
      <c r="AA31" s="4">
        <f t="shared" si="15"/>
        <v>-0.44036458745369461</v>
      </c>
      <c r="AB31" s="3">
        <v>9094866</v>
      </c>
      <c r="AC31" s="3">
        <f t="shared" si="16"/>
        <v>147884</v>
      </c>
      <c r="AD31" s="3">
        <f t="shared" si="17"/>
        <v>44</v>
      </c>
      <c r="AE31" s="5"/>
    </row>
    <row r="32" spans="1:31" x14ac:dyDescent="0.25">
      <c r="A32" s="2" t="s">
        <v>30</v>
      </c>
      <c r="B32" s="3">
        <v>2086</v>
      </c>
      <c r="C32" s="3">
        <v>64769400</v>
      </c>
      <c r="D32" s="3">
        <f t="shared" si="1"/>
        <v>1053160.9756097561</v>
      </c>
      <c r="E32" s="3">
        <v>59953598</v>
      </c>
      <c r="F32" s="3">
        <f t="shared" si="2"/>
        <v>974855.25203252037</v>
      </c>
      <c r="G32" s="4">
        <f t="shared" si="0"/>
        <v>0.92564695674191821</v>
      </c>
      <c r="H32" s="3">
        <v>62319725</v>
      </c>
      <c r="I32" s="3">
        <f t="shared" si="3"/>
        <v>1013328.8617886179</v>
      </c>
      <c r="J32" s="4">
        <f t="shared" si="4"/>
        <v>1.0394659716669548</v>
      </c>
      <c r="K32" s="7">
        <v>82270303</v>
      </c>
      <c r="L32" s="7">
        <f t="shared" si="5"/>
        <v>1337728.5040650407</v>
      </c>
      <c r="M32" s="4">
        <f t="shared" si="6"/>
        <v>1.3201326385827281</v>
      </c>
      <c r="N32" s="4">
        <f t="shared" si="7"/>
        <v>0.37223295589365629</v>
      </c>
      <c r="O32" s="3">
        <v>3311000</v>
      </c>
      <c r="P32" s="3">
        <f t="shared" si="8"/>
        <v>53837.398373983742</v>
      </c>
      <c r="Q32" s="3">
        <v>2024222</v>
      </c>
      <c r="R32" s="3">
        <f t="shared" si="9"/>
        <v>32914.17886178862</v>
      </c>
      <c r="S32" s="4">
        <f t="shared" si="10"/>
        <v>0.61136273029296284</v>
      </c>
      <c r="T32" s="3">
        <v>6190001</v>
      </c>
      <c r="U32" s="3">
        <f t="shared" si="11"/>
        <v>100650.42276422764</v>
      </c>
      <c r="V32" s="4">
        <f t="shared" si="12"/>
        <v>2.057965480070862</v>
      </c>
      <c r="W32" s="3">
        <v>21488464.899999999</v>
      </c>
      <c r="X32" s="3">
        <f t="shared" si="13"/>
        <v>349405.93333333329</v>
      </c>
      <c r="Y32" s="3">
        <v>27655340</v>
      </c>
      <c r="Z32" s="3">
        <f t="shared" si="14"/>
        <v>449680.32520325202</v>
      </c>
      <c r="AA32" s="4">
        <f t="shared" si="15"/>
        <v>0.28698537232410687</v>
      </c>
      <c r="AB32" s="3">
        <v>5570001</v>
      </c>
      <c r="AC32" s="3">
        <f t="shared" si="16"/>
        <v>90569.121951219509</v>
      </c>
      <c r="AD32" s="3">
        <f t="shared" si="17"/>
        <v>43.417604003460937</v>
      </c>
      <c r="AE32" s="5"/>
    </row>
    <row r="33" spans="1:31" x14ac:dyDescent="0.25">
      <c r="A33" s="2" t="s">
        <v>31</v>
      </c>
      <c r="B33" s="3">
        <v>17435</v>
      </c>
      <c r="C33" s="3">
        <v>510255000</v>
      </c>
      <c r="D33" s="3">
        <f t="shared" si="1"/>
        <v>8296829.2682926832</v>
      </c>
      <c r="E33" s="3">
        <v>464186554</v>
      </c>
      <c r="F33" s="3">
        <f t="shared" si="2"/>
        <v>7547748.8455284555</v>
      </c>
      <c r="G33" s="4">
        <f t="shared" si="0"/>
        <v>0.9097148562973415</v>
      </c>
      <c r="H33" s="3">
        <v>547480000</v>
      </c>
      <c r="I33" s="3">
        <f t="shared" si="3"/>
        <v>8902113.8211382106</v>
      </c>
      <c r="J33" s="4">
        <f t="shared" si="4"/>
        <v>1.1794395922980569</v>
      </c>
      <c r="K33" s="7">
        <v>609607000</v>
      </c>
      <c r="L33" s="7">
        <f t="shared" si="5"/>
        <v>9912308.9430894312</v>
      </c>
      <c r="M33" s="4">
        <f t="shared" si="6"/>
        <v>1.1134781179221158</v>
      </c>
      <c r="N33" s="4">
        <f t="shared" si="7"/>
        <v>0.31328017743486813</v>
      </c>
      <c r="O33" s="3">
        <v>228867000</v>
      </c>
      <c r="P33" s="3">
        <f t="shared" si="8"/>
        <v>3721414.6341463416</v>
      </c>
      <c r="Q33" s="3">
        <v>204905731</v>
      </c>
      <c r="R33" s="3">
        <f t="shared" si="9"/>
        <v>3331800.5040650405</v>
      </c>
      <c r="S33" s="4">
        <f t="shared" si="10"/>
        <v>0.89530483206403721</v>
      </c>
      <c r="T33" s="3">
        <v>232822000</v>
      </c>
      <c r="U33" s="3">
        <f t="shared" si="11"/>
        <v>3785723.5772357723</v>
      </c>
      <c r="V33" s="4">
        <f t="shared" si="12"/>
        <v>0.13623957155205191</v>
      </c>
      <c r="W33" s="3">
        <v>119860401.90000001</v>
      </c>
      <c r="X33" s="3">
        <f t="shared" si="13"/>
        <v>1948949.624390244</v>
      </c>
      <c r="Y33" s="3">
        <v>209045319</v>
      </c>
      <c r="Z33" s="3">
        <f t="shared" si="14"/>
        <v>3399110.8780487804</v>
      </c>
      <c r="AA33" s="4">
        <f t="shared" si="15"/>
        <v>0.74407323591662333</v>
      </c>
      <c r="AB33" s="3">
        <v>47176110</v>
      </c>
      <c r="AC33" s="3">
        <f t="shared" si="16"/>
        <v>767091.21951219509</v>
      </c>
      <c r="AD33" s="3">
        <f t="shared" si="17"/>
        <v>43.997202151545459</v>
      </c>
      <c r="AE33" s="5"/>
    </row>
    <row r="34" spans="1:31" x14ac:dyDescent="0.25">
      <c r="A34" s="2" t="s">
        <v>32</v>
      </c>
      <c r="B34" s="3">
        <v>8895</v>
      </c>
      <c r="C34" s="3">
        <v>207571720</v>
      </c>
      <c r="D34" s="3">
        <f t="shared" si="1"/>
        <v>3375149.9186991868</v>
      </c>
      <c r="E34" s="3">
        <v>195542658</v>
      </c>
      <c r="F34" s="3">
        <f t="shared" si="2"/>
        <v>3179555.4146341463</v>
      </c>
      <c r="G34" s="4">
        <f t="shared" ref="G34:G65" si="18">E34/C34</f>
        <v>0.9420486470893048</v>
      </c>
      <c r="H34" s="3">
        <v>228845938</v>
      </c>
      <c r="I34" s="3">
        <f t="shared" si="3"/>
        <v>3721072.162601626</v>
      </c>
      <c r="J34" s="4">
        <f t="shared" si="4"/>
        <v>1.170312096299724</v>
      </c>
      <c r="K34" s="7">
        <v>257710195</v>
      </c>
      <c r="L34" s="7">
        <f t="shared" si="5"/>
        <v>4190409.674796748</v>
      </c>
      <c r="M34" s="4">
        <f t="shared" si="6"/>
        <v>1.1261296453511882</v>
      </c>
      <c r="N34" s="4">
        <f t="shared" si="7"/>
        <v>0.31792314595621385</v>
      </c>
      <c r="O34" s="3">
        <v>33043950</v>
      </c>
      <c r="P34" s="3">
        <f t="shared" si="8"/>
        <v>537300</v>
      </c>
      <c r="Q34" s="3">
        <v>27759951</v>
      </c>
      <c r="R34" s="3">
        <f t="shared" si="9"/>
        <v>451381.31707317074</v>
      </c>
      <c r="S34" s="4">
        <f t="shared" si="10"/>
        <v>0.84009178684751673</v>
      </c>
      <c r="T34" s="3">
        <v>60046185</v>
      </c>
      <c r="U34" s="3">
        <f t="shared" si="11"/>
        <v>976360.73170731706</v>
      </c>
      <c r="V34" s="4">
        <f t="shared" si="12"/>
        <v>1.163050828151678</v>
      </c>
      <c r="W34" s="3">
        <v>33636462.25</v>
      </c>
      <c r="X34" s="3">
        <f t="shared" si="13"/>
        <v>546934.34552845533</v>
      </c>
      <c r="Y34" s="3">
        <v>53190985</v>
      </c>
      <c r="Z34" s="3">
        <f t="shared" si="14"/>
        <v>864894.06504065043</v>
      </c>
      <c r="AA34" s="4">
        <f t="shared" si="15"/>
        <v>0.58134897197757474</v>
      </c>
      <c r="AB34" s="3">
        <v>24069770</v>
      </c>
      <c r="AC34" s="3">
        <f t="shared" si="16"/>
        <v>391378.37398373982</v>
      </c>
      <c r="AD34" s="3">
        <f t="shared" si="17"/>
        <v>43.999817198846522</v>
      </c>
      <c r="AE34" s="5"/>
    </row>
    <row r="35" spans="1:31" x14ac:dyDescent="0.25">
      <c r="A35" s="2" t="s">
        <v>33</v>
      </c>
      <c r="B35" s="3">
        <v>35733</v>
      </c>
      <c r="C35" s="3">
        <v>1281918000</v>
      </c>
      <c r="D35" s="3">
        <f t="shared" si="1"/>
        <v>20844195.121951219</v>
      </c>
      <c r="E35" s="3">
        <v>1146820246</v>
      </c>
      <c r="F35" s="3">
        <f t="shared" si="2"/>
        <v>18647483.674796749</v>
      </c>
      <c r="G35" s="4">
        <f t="shared" si="18"/>
        <v>0.89461279582625408</v>
      </c>
      <c r="H35" s="3">
        <v>1502453000</v>
      </c>
      <c r="I35" s="3">
        <f t="shared" si="3"/>
        <v>24430130.081300814</v>
      </c>
      <c r="J35" s="4">
        <f t="shared" si="4"/>
        <v>1.3101033097736225</v>
      </c>
      <c r="K35" s="7">
        <v>1572466000</v>
      </c>
      <c r="L35" s="7">
        <f t="shared" si="5"/>
        <v>25568552.845528454</v>
      </c>
      <c r="M35" s="4">
        <f t="shared" si="6"/>
        <v>1.0465991282256417</v>
      </c>
      <c r="N35" s="4">
        <f t="shared" si="7"/>
        <v>0.37115298189460094</v>
      </c>
      <c r="O35" s="3">
        <v>160570000</v>
      </c>
      <c r="P35" s="3">
        <f t="shared" si="8"/>
        <v>2610894.3089430896</v>
      </c>
      <c r="Q35" s="3">
        <v>114377033</v>
      </c>
      <c r="R35" s="3">
        <f t="shared" si="9"/>
        <v>1859789.1544715448</v>
      </c>
      <c r="S35" s="4">
        <f t="shared" si="10"/>
        <v>0.71231882045213923</v>
      </c>
      <c r="T35" s="3">
        <v>290774000</v>
      </c>
      <c r="U35" s="3">
        <f t="shared" si="11"/>
        <v>4728032.5203252034</v>
      </c>
      <c r="V35" s="4">
        <f t="shared" si="12"/>
        <v>1.5422411508086593</v>
      </c>
      <c r="W35" s="3">
        <v>268841320.69999999</v>
      </c>
      <c r="X35" s="3">
        <f t="shared" si="13"/>
        <v>4371403.5886178864</v>
      </c>
      <c r="Y35" s="3">
        <v>365442171</v>
      </c>
      <c r="Z35" s="3">
        <f t="shared" si="14"/>
        <v>5942149.1219512196</v>
      </c>
      <c r="AA35" s="4">
        <f t="shared" si="15"/>
        <v>0.35932292717679698</v>
      </c>
      <c r="AB35" s="3">
        <v>96693498</v>
      </c>
      <c r="AC35" s="3">
        <f t="shared" si="16"/>
        <v>1572252</v>
      </c>
      <c r="AD35" s="3">
        <f t="shared" si="17"/>
        <v>44</v>
      </c>
      <c r="AE35" s="5"/>
    </row>
    <row r="36" spans="1:31" x14ac:dyDescent="0.25">
      <c r="A36" s="2" t="s">
        <v>34</v>
      </c>
      <c r="B36" s="3">
        <v>3420</v>
      </c>
      <c r="C36" s="3">
        <v>169415525</v>
      </c>
      <c r="D36" s="3">
        <f t="shared" si="1"/>
        <v>2754723.9837398375</v>
      </c>
      <c r="E36" s="3">
        <v>137780934</v>
      </c>
      <c r="F36" s="3">
        <f t="shared" si="2"/>
        <v>2240340.3902439023</v>
      </c>
      <c r="G36" s="4">
        <f t="shared" si="18"/>
        <v>0.81327218388043243</v>
      </c>
      <c r="H36" s="3">
        <v>153490153</v>
      </c>
      <c r="I36" s="3">
        <f t="shared" si="3"/>
        <v>2495774.8455284555</v>
      </c>
      <c r="J36" s="4">
        <f t="shared" si="4"/>
        <v>1.1140159131161065</v>
      </c>
      <c r="K36" s="7">
        <v>186590870</v>
      </c>
      <c r="L36" s="7">
        <f t="shared" si="5"/>
        <v>3033997.8861788618</v>
      </c>
      <c r="M36" s="4">
        <f t="shared" si="6"/>
        <v>1.2156536843115924</v>
      </c>
      <c r="N36" s="4">
        <f t="shared" si="7"/>
        <v>0.35425754916133761</v>
      </c>
      <c r="O36" s="3">
        <v>50732824</v>
      </c>
      <c r="P36" s="3">
        <f t="shared" si="8"/>
        <v>824923.96747967484</v>
      </c>
      <c r="Q36" s="3">
        <v>30567770</v>
      </c>
      <c r="R36" s="3">
        <f t="shared" si="9"/>
        <v>497036.9105691057</v>
      </c>
      <c r="S36" s="4">
        <f t="shared" si="10"/>
        <v>0.6025245115470016</v>
      </c>
      <c r="T36" s="3">
        <v>40556726</v>
      </c>
      <c r="U36" s="3">
        <f t="shared" si="11"/>
        <v>659458.9593495935</v>
      </c>
      <c r="V36" s="4">
        <f t="shared" si="12"/>
        <v>0.32678065818998248</v>
      </c>
      <c r="W36" s="3">
        <v>75302190.530000001</v>
      </c>
      <c r="X36" s="3">
        <f t="shared" si="13"/>
        <v>1224425.8622764228</v>
      </c>
      <c r="Y36" s="3">
        <v>74672031</v>
      </c>
      <c r="Z36" s="3">
        <f t="shared" si="14"/>
        <v>1214179.3658536586</v>
      </c>
      <c r="AA36" s="4">
        <f t="shared" si="15"/>
        <v>-8.3684090139309938E-3</v>
      </c>
      <c r="AB36" s="3">
        <v>9254520</v>
      </c>
      <c r="AC36" s="3">
        <f t="shared" si="16"/>
        <v>150480</v>
      </c>
      <c r="AD36" s="3">
        <f t="shared" si="17"/>
        <v>44</v>
      </c>
      <c r="AE36" s="5"/>
    </row>
    <row r="37" spans="1:31" x14ac:dyDescent="0.25">
      <c r="A37" s="2" t="s">
        <v>35</v>
      </c>
      <c r="B37" s="3">
        <v>63760</v>
      </c>
      <c r="C37" s="3">
        <v>1455639000</v>
      </c>
      <c r="D37" s="3">
        <f t="shared" si="1"/>
        <v>23668926.829268292</v>
      </c>
      <c r="E37" s="3">
        <v>1310552212</v>
      </c>
      <c r="F37" s="3">
        <f t="shared" si="2"/>
        <v>21309792.065040652</v>
      </c>
      <c r="G37" s="4">
        <f t="shared" si="18"/>
        <v>0.90032776807986048</v>
      </c>
      <c r="H37" s="3">
        <v>1587617000</v>
      </c>
      <c r="I37" s="3">
        <f t="shared" si="3"/>
        <v>25814910.569105692</v>
      </c>
      <c r="J37" s="4">
        <f t="shared" si="4"/>
        <v>1.2114107209640879</v>
      </c>
      <c r="K37" s="7">
        <v>1853654953</v>
      </c>
      <c r="L37" s="7">
        <f t="shared" si="5"/>
        <v>30140730.943089429</v>
      </c>
      <c r="M37" s="4">
        <f t="shared" si="6"/>
        <v>1.1675706124336034</v>
      </c>
      <c r="N37" s="4">
        <f t="shared" si="7"/>
        <v>0.41440755738467272</v>
      </c>
      <c r="O37" s="3">
        <v>234627000</v>
      </c>
      <c r="P37" s="3">
        <f t="shared" si="8"/>
        <v>3815073.1707317075</v>
      </c>
      <c r="Q37" s="3">
        <v>195136208</v>
      </c>
      <c r="R37" s="3">
        <f t="shared" si="9"/>
        <v>3172946.4715447156</v>
      </c>
      <c r="S37" s="4">
        <f t="shared" si="10"/>
        <v>0.83168692435226976</v>
      </c>
      <c r="T37" s="3">
        <v>370955000</v>
      </c>
      <c r="U37" s="3">
        <f t="shared" si="11"/>
        <v>6031788.6178861791</v>
      </c>
      <c r="V37" s="4">
        <f t="shared" si="12"/>
        <v>0.90100547613388082</v>
      </c>
      <c r="W37" s="3">
        <v>287046082.89999998</v>
      </c>
      <c r="X37" s="3">
        <f t="shared" si="13"/>
        <v>4667415.9821138205</v>
      </c>
      <c r="Y37" s="3">
        <v>215653329</v>
      </c>
      <c r="Z37" s="3">
        <f t="shared" si="14"/>
        <v>3506558.1951219514</v>
      </c>
      <c r="AA37" s="4">
        <f t="shared" si="15"/>
        <v>-0.24871530445120726</v>
      </c>
      <c r="AB37" s="3">
        <v>81068227</v>
      </c>
      <c r="AC37" s="3">
        <f t="shared" si="16"/>
        <v>1318182.5528455283</v>
      </c>
      <c r="AD37" s="3">
        <f t="shared" si="17"/>
        <v>20.6741303771256</v>
      </c>
      <c r="AE37" s="5"/>
    </row>
    <row r="38" spans="1:31" x14ac:dyDescent="0.25">
      <c r="A38" s="2" t="s">
        <v>36</v>
      </c>
      <c r="B38" s="3">
        <v>61965</v>
      </c>
      <c r="C38" s="3">
        <v>1258520442</v>
      </c>
      <c r="D38" s="3">
        <f t="shared" si="1"/>
        <v>20463747.024390243</v>
      </c>
      <c r="E38" s="3">
        <v>1026189920</v>
      </c>
      <c r="F38" s="3">
        <f t="shared" si="2"/>
        <v>16686014.959349593</v>
      </c>
      <c r="G38" s="4">
        <f t="shared" si="18"/>
        <v>0.81539392269958855</v>
      </c>
      <c r="H38" s="3">
        <v>1545262552</v>
      </c>
      <c r="I38" s="3">
        <f t="shared" si="3"/>
        <v>25126220.357723579</v>
      </c>
      <c r="J38" s="4">
        <f t="shared" si="4"/>
        <v>1.5058251127627524</v>
      </c>
      <c r="K38" s="7">
        <v>1631828558</v>
      </c>
      <c r="L38" s="7">
        <f t="shared" si="5"/>
        <v>26533797.691056911</v>
      </c>
      <c r="M38" s="4">
        <f t="shared" si="6"/>
        <v>1.0560202574558992</v>
      </c>
      <c r="N38" s="4">
        <f t="shared" si="7"/>
        <v>0.59018182326328061</v>
      </c>
      <c r="O38" s="3">
        <v>293245979</v>
      </c>
      <c r="P38" s="3">
        <f t="shared" si="8"/>
        <v>4768227.3008130081</v>
      </c>
      <c r="Q38" s="3">
        <v>155898143</v>
      </c>
      <c r="R38" s="3">
        <f t="shared" si="9"/>
        <v>2534929.1544715445</v>
      </c>
      <c r="S38" s="4">
        <f t="shared" si="10"/>
        <v>0.53162926063514748</v>
      </c>
      <c r="T38" s="3">
        <v>482873472</v>
      </c>
      <c r="U38" s="3">
        <f t="shared" si="11"/>
        <v>7851601.1707317075</v>
      </c>
      <c r="V38" s="4">
        <f t="shared" si="12"/>
        <v>2.0973651302568754</v>
      </c>
      <c r="W38" s="3">
        <v>114852895</v>
      </c>
      <c r="X38" s="3">
        <f t="shared" si="13"/>
        <v>1867526.7479674798</v>
      </c>
      <c r="Y38" s="3">
        <v>414875957</v>
      </c>
      <c r="Z38" s="3">
        <f t="shared" si="14"/>
        <v>6745950.5203252034</v>
      </c>
      <c r="AA38" s="4">
        <f t="shared" si="15"/>
        <v>2.6122376976218145</v>
      </c>
      <c r="AB38" s="3">
        <v>161644272</v>
      </c>
      <c r="AC38" s="3">
        <f t="shared" si="16"/>
        <v>2628362.1463414636</v>
      </c>
      <c r="AD38" s="3">
        <f t="shared" si="17"/>
        <v>42.416882858734184</v>
      </c>
      <c r="AE38" s="5"/>
    </row>
    <row r="39" spans="1:31" x14ac:dyDescent="0.25">
      <c r="A39" s="2" t="s">
        <v>37</v>
      </c>
      <c r="B39" s="3">
        <v>39669</v>
      </c>
      <c r="C39" s="3">
        <v>1155120000</v>
      </c>
      <c r="D39" s="3">
        <f t="shared" si="1"/>
        <v>18782439.024390243</v>
      </c>
      <c r="E39" s="3">
        <v>1048197347</v>
      </c>
      <c r="F39" s="3">
        <f t="shared" si="2"/>
        <v>17043859.300813008</v>
      </c>
      <c r="G39" s="4">
        <f t="shared" si="18"/>
        <v>0.90743589150910731</v>
      </c>
      <c r="H39" s="3">
        <v>1210858000</v>
      </c>
      <c r="I39" s="3">
        <f t="shared" si="3"/>
        <v>19688747.967479676</v>
      </c>
      <c r="J39" s="4">
        <f t="shared" si="4"/>
        <v>1.1551813248388234</v>
      </c>
      <c r="K39" s="7">
        <v>1227998000</v>
      </c>
      <c r="L39" s="7">
        <f t="shared" si="5"/>
        <v>19967447.154471546</v>
      </c>
      <c r="M39" s="4">
        <f t="shared" si="6"/>
        <v>1.0141552518957633</v>
      </c>
      <c r="N39" s="4">
        <f t="shared" si="7"/>
        <v>0.17153320747719858</v>
      </c>
      <c r="O39" s="3">
        <v>191691000</v>
      </c>
      <c r="P39" s="3">
        <f t="shared" si="8"/>
        <v>3116926.8292682925</v>
      </c>
      <c r="Q39" s="3">
        <v>137425422</v>
      </c>
      <c r="R39" s="3">
        <f t="shared" si="9"/>
        <v>2234559.7073170734</v>
      </c>
      <c r="S39" s="4">
        <f t="shared" si="10"/>
        <v>0.71691118518866304</v>
      </c>
      <c r="T39" s="3">
        <v>199339000</v>
      </c>
      <c r="U39" s="3">
        <f t="shared" si="11"/>
        <v>3241284.5528455283</v>
      </c>
      <c r="V39" s="4">
        <f t="shared" si="12"/>
        <v>0.45052492543919564</v>
      </c>
      <c r="W39" s="3">
        <v>260277833.19999999</v>
      </c>
      <c r="X39" s="3">
        <f t="shared" si="13"/>
        <v>4232159.8894308945</v>
      </c>
      <c r="Y39" s="3">
        <v>202324649</v>
      </c>
      <c r="Z39" s="3">
        <f t="shared" si="14"/>
        <v>3289831.6910569104</v>
      </c>
      <c r="AA39" s="4">
        <f t="shared" si="15"/>
        <v>-0.22265893137149412</v>
      </c>
      <c r="AB39" s="3">
        <v>55686070</v>
      </c>
      <c r="AC39" s="3">
        <f t="shared" si="16"/>
        <v>905464.55284552847</v>
      </c>
      <c r="AD39" s="3">
        <f t="shared" si="17"/>
        <v>22.825494790529845</v>
      </c>
      <c r="AE39" s="5"/>
    </row>
    <row r="40" spans="1:31" x14ac:dyDescent="0.25">
      <c r="A40" s="2" t="s">
        <v>38</v>
      </c>
      <c r="B40" s="3">
        <v>2725</v>
      </c>
      <c r="C40" s="3">
        <v>149790137</v>
      </c>
      <c r="D40" s="3">
        <f t="shared" si="1"/>
        <v>2435611.9837398375</v>
      </c>
      <c r="E40" s="3">
        <v>122098125</v>
      </c>
      <c r="F40" s="3">
        <f t="shared" si="2"/>
        <v>1985335.3658536586</v>
      </c>
      <c r="G40" s="4">
        <f t="shared" si="18"/>
        <v>0.81512793462496136</v>
      </c>
      <c r="H40" s="3">
        <v>156937110</v>
      </c>
      <c r="I40" s="3">
        <f t="shared" si="3"/>
        <v>2551822.9268292682</v>
      </c>
      <c r="J40" s="4">
        <f t="shared" si="4"/>
        <v>1.2853359541762004</v>
      </c>
      <c r="K40" s="7">
        <v>199455766</v>
      </c>
      <c r="L40" s="7">
        <f t="shared" si="5"/>
        <v>3243183.1869918699</v>
      </c>
      <c r="M40" s="4">
        <f t="shared" si="6"/>
        <v>1.2709279914737821</v>
      </c>
      <c r="N40" s="4">
        <f t="shared" si="7"/>
        <v>0.63356944261019565</v>
      </c>
      <c r="O40" s="3">
        <v>50634350</v>
      </c>
      <c r="P40" s="3">
        <f t="shared" si="8"/>
        <v>823322.76422764233</v>
      </c>
      <c r="Q40" s="3">
        <v>36431253</v>
      </c>
      <c r="R40" s="3">
        <f t="shared" si="9"/>
        <v>592378.09756097558</v>
      </c>
      <c r="S40" s="4">
        <f t="shared" si="10"/>
        <v>0.71949680404705496</v>
      </c>
      <c r="T40" s="3">
        <v>46296610</v>
      </c>
      <c r="U40" s="3">
        <f t="shared" si="11"/>
        <v>752790.40650406503</v>
      </c>
      <c r="V40" s="4">
        <f t="shared" si="12"/>
        <v>0.27079378796002435</v>
      </c>
      <c r="W40" s="3">
        <v>58522064.479999997</v>
      </c>
      <c r="X40" s="3">
        <f t="shared" si="13"/>
        <v>951578.28422764223</v>
      </c>
      <c r="Y40" s="3">
        <v>27890265</v>
      </c>
      <c r="Z40" s="3">
        <f t="shared" si="14"/>
        <v>453500.24390243902</v>
      </c>
      <c r="AA40" s="4">
        <f t="shared" si="15"/>
        <v>-0.52342308413382199</v>
      </c>
      <c r="AB40" s="3">
        <v>7318500</v>
      </c>
      <c r="AC40" s="3">
        <f t="shared" si="16"/>
        <v>119000</v>
      </c>
      <c r="AD40" s="3">
        <f t="shared" si="17"/>
        <v>43.669724770642205</v>
      </c>
      <c r="AE40" s="5"/>
    </row>
    <row r="41" spans="1:31" x14ac:dyDescent="0.25">
      <c r="A41" s="2" t="s">
        <v>39</v>
      </c>
      <c r="B41" s="3">
        <v>31602</v>
      </c>
      <c r="C41" s="3">
        <v>759074000</v>
      </c>
      <c r="D41" s="3">
        <f t="shared" si="1"/>
        <v>12342666.666666666</v>
      </c>
      <c r="E41" s="3">
        <v>703966488</v>
      </c>
      <c r="F41" s="3">
        <f t="shared" si="2"/>
        <v>11446609.560975609</v>
      </c>
      <c r="G41" s="4">
        <f t="shared" si="18"/>
        <v>0.92740166044417272</v>
      </c>
      <c r="H41" s="3">
        <v>866456000</v>
      </c>
      <c r="I41" s="3">
        <f t="shared" si="3"/>
        <v>14088715.447154472</v>
      </c>
      <c r="J41" s="4">
        <f t="shared" si="4"/>
        <v>1.2308199534634665</v>
      </c>
      <c r="K41" s="7">
        <v>885020000</v>
      </c>
      <c r="L41" s="7">
        <f t="shared" si="5"/>
        <v>14390569.105691057</v>
      </c>
      <c r="M41" s="4">
        <f t="shared" si="6"/>
        <v>1.0214252079736306</v>
      </c>
      <c r="N41" s="4">
        <f t="shared" si="7"/>
        <v>0.25719052694451561</v>
      </c>
      <c r="O41" s="3">
        <v>110678700</v>
      </c>
      <c r="P41" s="3">
        <f t="shared" si="8"/>
        <v>1799653.6585365853</v>
      </c>
      <c r="Q41" s="3">
        <v>89024620</v>
      </c>
      <c r="R41" s="3">
        <f t="shared" si="9"/>
        <v>1447554.7967479674</v>
      </c>
      <c r="S41" s="4">
        <f t="shared" si="10"/>
        <v>0.80435187619659432</v>
      </c>
      <c r="T41" s="3">
        <v>193737000</v>
      </c>
      <c r="U41" s="3">
        <f t="shared" si="11"/>
        <v>3150195.1219512196</v>
      </c>
      <c r="V41" s="4">
        <f t="shared" si="12"/>
        <v>1.1762182191847603</v>
      </c>
      <c r="W41" s="3">
        <v>166605463.90000001</v>
      </c>
      <c r="X41" s="3">
        <f t="shared" si="13"/>
        <v>2709031.9333333336</v>
      </c>
      <c r="Y41" s="3">
        <v>127767739</v>
      </c>
      <c r="Z41" s="3">
        <f t="shared" si="14"/>
        <v>2077524.2113821139</v>
      </c>
      <c r="AA41" s="4">
        <f t="shared" si="15"/>
        <v>-0.23311195197842491</v>
      </c>
      <c r="AB41" s="3">
        <v>85515012</v>
      </c>
      <c r="AC41" s="3">
        <f t="shared" si="16"/>
        <v>1390488</v>
      </c>
      <c r="AD41" s="3">
        <f t="shared" si="17"/>
        <v>44</v>
      </c>
      <c r="AE41" s="5"/>
    </row>
    <row r="42" spans="1:31" x14ac:dyDescent="0.25">
      <c r="A42" s="2" t="s">
        <v>40</v>
      </c>
      <c r="B42" s="3">
        <v>7545</v>
      </c>
      <c r="C42" s="3">
        <v>284590826</v>
      </c>
      <c r="D42" s="3">
        <f t="shared" si="1"/>
        <v>4627493.1056910567</v>
      </c>
      <c r="E42" s="3">
        <v>197373814</v>
      </c>
      <c r="F42" s="3">
        <f t="shared" si="2"/>
        <v>3209330.3089430896</v>
      </c>
      <c r="G42" s="4">
        <f t="shared" si="18"/>
        <v>0.69353540581100814</v>
      </c>
      <c r="H42" s="3">
        <v>290808924</v>
      </c>
      <c r="I42" s="3">
        <f t="shared" si="3"/>
        <v>4728600.3902439028</v>
      </c>
      <c r="J42" s="4">
        <f t="shared" si="4"/>
        <v>1.473391622254409</v>
      </c>
      <c r="K42" s="7">
        <v>336759317</v>
      </c>
      <c r="L42" s="7">
        <f t="shared" si="5"/>
        <v>5475761.2520325202</v>
      </c>
      <c r="M42" s="4">
        <f t="shared" si="6"/>
        <v>1.1580088821483345</v>
      </c>
      <c r="N42" s="4">
        <f t="shared" si="7"/>
        <v>0.70620058545354947</v>
      </c>
      <c r="O42" s="3">
        <v>74153108</v>
      </c>
      <c r="P42" s="3">
        <f t="shared" si="8"/>
        <v>1205741.593495935</v>
      </c>
      <c r="Q42" s="3">
        <v>31689843</v>
      </c>
      <c r="R42" s="3">
        <f t="shared" si="9"/>
        <v>515282</v>
      </c>
      <c r="S42" s="4">
        <f t="shared" si="10"/>
        <v>0.42735690862748466</v>
      </c>
      <c r="T42" s="3">
        <v>73820306</v>
      </c>
      <c r="U42" s="3">
        <f t="shared" si="11"/>
        <v>1200330.1788617887</v>
      </c>
      <c r="V42" s="4">
        <f t="shared" si="12"/>
        <v>1.3294626609541738</v>
      </c>
      <c r="W42" s="3">
        <v>45695573.159999996</v>
      </c>
      <c r="X42" s="3">
        <f t="shared" si="13"/>
        <v>743017.44975609751</v>
      </c>
      <c r="Y42" s="3">
        <v>34068400</v>
      </c>
      <c r="Z42" s="3">
        <f t="shared" si="14"/>
        <v>553957.72357723583</v>
      </c>
      <c r="AA42" s="4">
        <f t="shared" si="15"/>
        <v>-0.25444856812033467</v>
      </c>
      <c r="AB42" s="3">
        <v>20416770</v>
      </c>
      <c r="AC42" s="3">
        <f t="shared" si="16"/>
        <v>331980</v>
      </c>
      <c r="AD42" s="3">
        <f t="shared" si="17"/>
        <v>44</v>
      </c>
      <c r="AE42" s="5"/>
    </row>
    <row r="43" spans="1:31" x14ac:dyDescent="0.25">
      <c r="A43" s="2" t="s">
        <v>41</v>
      </c>
      <c r="B43" s="3">
        <v>18059</v>
      </c>
      <c r="C43" s="3">
        <v>715326235</v>
      </c>
      <c r="D43" s="3">
        <f t="shared" si="1"/>
        <v>11631320.894308943</v>
      </c>
      <c r="E43" s="3">
        <v>518209616</v>
      </c>
      <c r="F43" s="3">
        <f t="shared" si="2"/>
        <v>8426172.6178861782</v>
      </c>
      <c r="G43" s="4">
        <f t="shared" si="18"/>
        <v>0.72443815233478748</v>
      </c>
      <c r="H43" s="3">
        <v>622051935</v>
      </c>
      <c r="I43" s="3">
        <f t="shared" si="3"/>
        <v>10114665.609756097</v>
      </c>
      <c r="J43" s="4">
        <f t="shared" si="4"/>
        <v>1.2003867079919257</v>
      </c>
      <c r="K43" s="7">
        <v>718663629</v>
      </c>
      <c r="L43" s="7">
        <f t="shared" si="5"/>
        <v>11685587.463414634</v>
      </c>
      <c r="M43" s="4">
        <f t="shared" si="6"/>
        <v>1.1553112988869652</v>
      </c>
      <c r="N43" s="4">
        <f t="shared" si="7"/>
        <v>0.38682032677679995</v>
      </c>
      <c r="O43" s="3">
        <v>213391099</v>
      </c>
      <c r="P43" s="3">
        <f t="shared" si="8"/>
        <v>3469773.9674796746</v>
      </c>
      <c r="Q43" s="3">
        <v>72238201</v>
      </c>
      <c r="R43" s="3">
        <f t="shared" si="9"/>
        <v>1174604.8943089431</v>
      </c>
      <c r="S43" s="4">
        <f t="shared" si="10"/>
        <v>0.33852490257805928</v>
      </c>
      <c r="T43" s="3">
        <v>134584140</v>
      </c>
      <c r="U43" s="3">
        <f t="shared" si="11"/>
        <v>2188360</v>
      </c>
      <c r="V43" s="4">
        <f t="shared" si="12"/>
        <v>0.86306051558509878</v>
      </c>
      <c r="W43" s="3">
        <v>126359922.8</v>
      </c>
      <c r="X43" s="3">
        <f t="shared" si="13"/>
        <v>2054632.8910569106</v>
      </c>
      <c r="Y43" s="3">
        <v>193089219</v>
      </c>
      <c r="Z43" s="3">
        <f t="shared" si="14"/>
        <v>3139662.0975609757</v>
      </c>
      <c r="AA43" s="4">
        <f t="shared" si="15"/>
        <v>0.52808908648684305</v>
      </c>
      <c r="AB43" s="3">
        <v>48867654</v>
      </c>
      <c r="AC43" s="3">
        <f t="shared" si="16"/>
        <v>794596</v>
      </c>
      <c r="AD43" s="3">
        <f t="shared" si="17"/>
        <v>44</v>
      </c>
      <c r="AE43" s="5"/>
    </row>
    <row r="44" spans="1:31" x14ac:dyDescent="0.25">
      <c r="A44" s="2" t="s">
        <v>42</v>
      </c>
      <c r="B44" s="3">
        <v>5167</v>
      </c>
      <c r="C44" s="3">
        <v>154454336</v>
      </c>
      <c r="D44" s="3">
        <f t="shared" si="1"/>
        <v>2511452.6178861787</v>
      </c>
      <c r="E44" s="3">
        <v>138369279</v>
      </c>
      <c r="F44" s="3">
        <f t="shared" si="2"/>
        <v>2249906.9756097561</v>
      </c>
      <c r="G44" s="4">
        <f t="shared" si="18"/>
        <v>0.8958588187514529</v>
      </c>
      <c r="H44" s="3">
        <v>132439162</v>
      </c>
      <c r="I44" s="3">
        <f t="shared" si="3"/>
        <v>2153482.3089430896</v>
      </c>
      <c r="J44" s="4">
        <f t="shared" si="4"/>
        <v>0.95714282069793832</v>
      </c>
      <c r="K44" s="7">
        <v>162180660</v>
      </c>
      <c r="L44" s="7">
        <f t="shared" si="5"/>
        <v>2637083.9024390243</v>
      </c>
      <c r="M44" s="4">
        <f t="shared" si="6"/>
        <v>1.2245672469597777</v>
      </c>
      <c r="N44" s="4">
        <f t="shared" si="7"/>
        <v>0.17208574888939038</v>
      </c>
      <c r="O44" s="3">
        <v>41876746</v>
      </c>
      <c r="P44" s="3">
        <f t="shared" si="8"/>
        <v>680922.6991869919</v>
      </c>
      <c r="Q44" s="3">
        <v>35314222</v>
      </c>
      <c r="R44" s="3">
        <f t="shared" si="9"/>
        <v>574214.99186991865</v>
      </c>
      <c r="S44" s="4">
        <f t="shared" si="10"/>
        <v>0.84328954307958881</v>
      </c>
      <c r="T44" s="3">
        <v>23008747</v>
      </c>
      <c r="U44" s="3">
        <f t="shared" si="11"/>
        <v>374125.96747967479</v>
      </c>
      <c r="V44" s="4">
        <f t="shared" si="12"/>
        <v>-0.34845663596949694</v>
      </c>
      <c r="W44" s="3">
        <v>27157317.949999999</v>
      </c>
      <c r="X44" s="3">
        <f t="shared" si="13"/>
        <v>441582.40569105692</v>
      </c>
      <c r="Y44" s="3">
        <v>39285314</v>
      </c>
      <c r="Z44" s="3">
        <f t="shared" si="14"/>
        <v>638785.59349593497</v>
      </c>
      <c r="AA44" s="4">
        <f t="shared" si="15"/>
        <v>0.44658298261739804</v>
      </c>
      <c r="AB44" s="3">
        <v>13337747</v>
      </c>
      <c r="AC44" s="3">
        <f t="shared" si="16"/>
        <v>216873.9349593496</v>
      </c>
      <c r="AD44" s="3">
        <f t="shared" si="17"/>
        <v>41.972892386171786</v>
      </c>
      <c r="AE44" s="5"/>
    </row>
    <row r="45" spans="1:31" x14ac:dyDescent="0.25">
      <c r="A45" s="2" t="s">
        <v>43</v>
      </c>
      <c r="B45" s="3">
        <v>8385</v>
      </c>
      <c r="C45" s="3">
        <v>254592700</v>
      </c>
      <c r="D45" s="3">
        <f t="shared" si="1"/>
        <v>4139718.6991869919</v>
      </c>
      <c r="E45" s="3">
        <v>235840101</v>
      </c>
      <c r="F45" s="3">
        <f t="shared" si="2"/>
        <v>3834798.3902439023</v>
      </c>
      <c r="G45" s="4">
        <f t="shared" si="18"/>
        <v>0.92634274666948424</v>
      </c>
      <c r="H45" s="3">
        <v>235192738</v>
      </c>
      <c r="I45" s="3">
        <f t="shared" si="3"/>
        <v>3824272.162601626</v>
      </c>
      <c r="J45" s="4">
        <f t="shared" si="4"/>
        <v>0.99725507665042934</v>
      </c>
      <c r="K45" s="7">
        <v>275504640</v>
      </c>
      <c r="L45" s="7">
        <f t="shared" si="5"/>
        <v>4479750.2439024393</v>
      </c>
      <c r="M45" s="4">
        <f t="shared" si="6"/>
        <v>1.1713994332597122</v>
      </c>
      <c r="N45" s="4">
        <f t="shared" si="7"/>
        <v>0.16818403160368398</v>
      </c>
      <c r="O45" s="3">
        <v>55268900</v>
      </c>
      <c r="P45" s="3">
        <f t="shared" si="8"/>
        <v>898681.3008130081</v>
      </c>
      <c r="Q45" s="3">
        <v>51144238</v>
      </c>
      <c r="R45" s="3">
        <f t="shared" si="9"/>
        <v>831613.62601626012</v>
      </c>
      <c r="S45" s="4">
        <f t="shared" si="10"/>
        <v>0.92537101335470762</v>
      </c>
      <c r="T45" s="3">
        <v>31223738</v>
      </c>
      <c r="U45" s="3">
        <f t="shared" si="11"/>
        <v>507703.05691056908</v>
      </c>
      <c r="V45" s="4">
        <f t="shared" si="12"/>
        <v>-0.38949646683561889</v>
      </c>
      <c r="W45" s="3">
        <v>45273083.93</v>
      </c>
      <c r="X45" s="3">
        <f t="shared" si="13"/>
        <v>736147.70617886179</v>
      </c>
      <c r="Y45" s="3">
        <v>47347188</v>
      </c>
      <c r="Z45" s="3">
        <f t="shared" si="14"/>
        <v>769872.97560975607</v>
      </c>
      <c r="AA45" s="4">
        <f t="shared" si="15"/>
        <v>4.5813182799893271E-2</v>
      </c>
      <c r="AB45" s="3">
        <v>22689808</v>
      </c>
      <c r="AC45" s="3">
        <f t="shared" si="16"/>
        <v>368939.96747967479</v>
      </c>
      <c r="AD45" s="3">
        <f t="shared" si="17"/>
        <v>43.999996121607012</v>
      </c>
      <c r="AE45" s="5"/>
    </row>
    <row r="46" spans="1:31" x14ac:dyDescent="0.25">
      <c r="A46" s="2" t="s">
        <v>44</v>
      </c>
      <c r="B46" s="3">
        <v>98104</v>
      </c>
      <c r="C46" s="3">
        <v>2894056760</v>
      </c>
      <c r="D46" s="3">
        <f t="shared" si="1"/>
        <v>47057833.495934956</v>
      </c>
      <c r="E46" s="3">
        <v>2378223740</v>
      </c>
      <c r="F46" s="3">
        <f t="shared" si="2"/>
        <v>38670304.715447158</v>
      </c>
      <c r="G46" s="4">
        <f t="shared" si="18"/>
        <v>0.82176126359042112</v>
      </c>
      <c r="H46" s="3">
        <v>3014841073</v>
      </c>
      <c r="I46" s="3">
        <f t="shared" si="3"/>
        <v>49021806.065040648</v>
      </c>
      <c r="J46" s="4">
        <f t="shared" si="4"/>
        <v>1.2676860558964902</v>
      </c>
      <c r="K46" s="7">
        <v>3145896079</v>
      </c>
      <c r="L46" s="7">
        <f t="shared" si="5"/>
        <v>51152781.772357725</v>
      </c>
      <c r="M46" s="4">
        <f t="shared" si="6"/>
        <v>1.0434699550744777</v>
      </c>
      <c r="N46" s="4">
        <f t="shared" si="7"/>
        <v>0.32279231179485235</v>
      </c>
      <c r="O46" s="3">
        <v>659987323</v>
      </c>
      <c r="P46" s="3">
        <f t="shared" si="8"/>
        <v>10731501.18699187</v>
      </c>
      <c r="Q46" s="3">
        <v>299126455</v>
      </c>
      <c r="R46" s="3">
        <f t="shared" si="9"/>
        <v>4863844.7967479676</v>
      </c>
      <c r="S46" s="4">
        <f t="shared" si="10"/>
        <v>0.45323060697637069</v>
      </c>
      <c r="T46" s="3">
        <v>688744391</v>
      </c>
      <c r="U46" s="3">
        <f t="shared" si="11"/>
        <v>11199095.788617887</v>
      </c>
      <c r="V46" s="4">
        <f t="shared" si="12"/>
        <v>1.3025191503038405</v>
      </c>
      <c r="W46" s="3">
        <v>319850797.30000001</v>
      </c>
      <c r="X46" s="3">
        <f t="shared" si="13"/>
        <v>5200825.9723577239</v>
      </c>
      <c r="Y46" s="3">
        <v>359873011</v>
      </c>
      <c r="Z46" s="3">
        <f t="shared" si="14"/>
        <v>5851593.674796748</v>
      </c>
      <c r="AA46" s="4">
        <f t="shared" si="15"/>
        <v>0.12512775968621914</v>
      </c>
      <c r="AB46" s="3">
        <v>242930234</v>
      </c>
      <c r="AC46" s="3">
        <f t="shared" si="16"/>
        <v>3950085.1056910567</v>
      </c>
      <c r="AD46" s="3">
        <f t="shared" si="17"/>
        <v>40.264261454079922</v>
      </c>
      <c r="AE46" s="5"/>
    </row>
    <row r="47" spans="1:31" x14ac:dyDescent="0.25">
      <c r="A47" s="2" t="s">
        <v>45</v>
      </c>
      <c r="B47" s="3">
        <v>22308</v>
      </c>
      <c r="C47" s="3">
        <v>716362464</v>
      </c>
      <c r="D47" s="3">
        <f t="shared" si="1"/>
        <v>11648170.146341464</v>
      </c>
      <c r="E47" s="3">
        <v>659522898</v>
      </c>
      <c r="F47" s="3">
        <f t="shared" si="2"/>
        <v>10723949.560975609</v>
      </c>
      <c r="G47" s="4">
        <f t="shared" si="18"/>
        <v>0.92065529832115822</v>
      </c>
      <c r="H47" s="3">
        <v>576715448</v>
      </c>
      <c r="I47" s="3">
        <f t="shared" si="3"/>
        <v>9377486.9593495931</v>
      </c>
      <c r="J47" s="4">
        <f t="shared" si="4"/>
        <v>0.87444340408632792</v>
      </c>
      <c r="K47" s="7">
        <v>630817816</v>
      </c>
      <c r="L47" s="7">
        <f t="shared" si="5"/>
        <v>10257200.260162601</v>
      </c>
      <c r="M47" s="4">
        <f t="shared" si="6"/>
        <v>1.0938111995917958</v>
      </c>
      <c r="N47" s="4">
        <f t="shared" si="7"/>
        <v>-4.3524011201200176E-2</v>
      </c>
      <c r="O47" s="3">
        <v>291504127</v>
      </c>
      <c r="P47" s="3">
        <f t="shared" si="8"/>
        <v>4739904.5040650405</v>
      </c>
      <c r="Q47" s="3">
        <v>256980920</v>
      </c>
      <c r="R47" s="3">
        <f t="shared" si="9"/>
        <v>4178551.5447154474</v>
      </c>
      <c r="S47" s="4">
        <f t="shared" si="10"/>
        <v>0.88156871960855632</v>
      </c>
      <c r="T47" s="3">
        <v>113122129</v>
      </c>
      <c r="U47" s="3">
        <f t="shared" si="11"/>
        <v>1839384.2113821139</v>
      </c>
      <c r="V47" s="4">
        <f t="shared" si="12"/>
        <v>-0.55980339318576644</v>
      </c>
      <c r="W47" s="3">
        <v>159175030.19999999</v>
      </c>
      <c r="X47" s="3">
        <f t="shared" si="13"/>
        <v>2588211.8731707316</v>
      </c>
      <c r="Y47" s="3">
        <v>194508665</v>
      </c>
      <c r="Z47" s="3">
        <f t="shared" si="14"/>
        <v>3162742.5203252034</v>
      </c>
      <c r="AA47" s="4">
        <f t="shared" si="15"/>
        <v>0.22197975873228398</v>
      </c>
      <c r="AB47" s="3">
        <v>55148403</v>
      </c>
      <c r="AC47" s="3">
        <f t="shared" si="16"/>
        <v>896722</v>
      </c>
      <c r="AD47" s="3">
        <f t="shared" si="17"/>
        <v>40.197328312712926</v>
      </c>
      <c r="AE47" s="5"/>
    </row>
    <row r="48" spans="1:31" x14ac:dyDescent="0.25">
      <c r="A48" s="2" t="s">
        <v>46</v>
      </c>
      <c r="B48" s="3">
        <v>2264</v>
      </c>
      <c r="C48" s="3">
        <v>96297674</v>
      </c>
      <c r="D48" s="3">
        <f t="shared" si="1"/>
        <v>1565815.837398374</v>
      </c>
      <c r="E48" s="3">
        <v>79908488</v>
      </c>
      <c r="F48" s="3">
        <f t="shared" si="2"/>
        <v>1299325.0081300812</v>
      </c>
      <c r="G48" s="4">
        <f t="shared" si="18"/>
        <v>0.82980704186063725</v>
      </c>
      <c r="H48" s="3">
        <v>114979758</v>
      </c>
      <c r="I48" s="3">
        <f t="shared" si="3"/>
        <v>1869589.5609756098</v>
      </c>
      <c r="J48" s="4">
        <f t="shared" si="4"/>
        <v>1.4388929246164688</v>
      </c>
      <c r="K48" s="7">
        <v>133401744</v>
      </c>
      <c r="L48" s="7">
        <f t="shared" si="5"/>
        <v>2169134.0487804879</v>
      </c>
      <c r="M48" s="4">
        <f t="shared" si="6"/>
        <v>1.160219384006705</v>
      </c>
      <c r="N48" s="4">
        <f t="shared" si="7"/>
        <v>0.66943146265012565</v>
      </c>
      <c r="O48" s="3">
        <v>19950319</v>
      </c>
      <c r="P48" s="3">
        <f t="shared" si="8"/>
        <v>324395.43089430896</v>
      </c>
      <c r="Q48" s="3">
        <v>10519141</v>
      </c>
      <c r="R48" s="3">
        <f t="shared" si="9"/>
        <v>171042.94308943089</v>
      </c>
      <c r="S48" s="4">
        <f t="shared" si="10"/>
        <v>0.52726680711220708</v>
      </c>
      <c r="T48" s="3">
        <v>33177545</v>
      </c>
      <c r="U48" s="3">
        <f t="shared" si="11"/>
        <v>539472.27642276417</v>
      </c>
      <c r="V48" s="4">
        <f t="shared" si="12"/>
        <v>2.1540165684631472</v>
      </c>
      <c r="W48" s="3">
        <v>8771272.1799999997</v>
      </c>
      <c r="X48" s="3">
        <f t="shared" si="13"/>
        <v>142622.31186991869</v>
      </c>
      <c r="Y48" s="3">
        <v>15911721</v>
      </c>
      <c r="Z48" s="3">
        <f t="shared" si="14"/>
        <v>258727.17073170733</v>
      </c>
      <c r="AA48" s="4">
        <f t="shared" si="15"/>
        <v>0.81407219767748684</v>
      </c>
      <c r="AB48" s="3">
        <v>6125998</v>
      </c>
      <c r="AC48" s="3">
        <f t="shared" si="16"/>
        <v>99609.723577235767</v>
      </c>
      <c r="AD48" s="3">
        <f t="shared" si="17"/>
        <v>43.997227728461027</v>
      </c>
      <c r="AE48" s="5"/>
    </row>
    <row r="49" spans="1:31" x14ac:dyDescent="0.25">
      <c r="A49" s="2" t="s">
        <v>47</v>
      </c>
      <c r="B49" s="3">
        <v>5042</v>
      </c>
      <c r="C49" s="3">
        <v>262512193</v>
      </c>
      <c r="D49" s="3">
        <f t="shared" si="1"/>
        <v>4268490.9430894312</v>
      </c>
      <c r="E49" s="3">
        <v>216862003</v>
      </c>
      <c r="F49" s="3">
        <f t="shared" si="2"/>
        <v>3526211.4308943087</v>
      </c>
      <c r="G49" s="4">
        <f t="shared" si="18"/>
        <v>0.82610259173751976</v>
      </c>
      <c r="H49" s="3">
        <v>279164141</v>
      </c>
      <c r="I49" s="3">
        <f t="shared" si="3"/>
        <v>4539254.325203252</v>
      </c>
      <c r="J49" s="4">
        <f t="shared" si="4"/>
        <v>1.2872893228787525</v>
      </c>
      <c r="K49" s="7">
        <v>292090293</v>
      </c>
      <c r="L49" s="7">
        <f t="shared" si="5"/>
        <v>4749435.658536585</v>
      </c>
      <c r="M49" s="4">
        <f t="shared" si="6"/>
        <v>1.0463030529411728</v>
      </c>
      <c r="N49" s="4">
        <f t="shared" si="7"/>
        <v>0.34689474854661378</v>
      </c>
      <c r="O49" s="3">
        <v>54397997</v>
      </c>
      <c r="P49" s="3">
        <f t="shared" si="8"/>
        <v>884520.27642276417</v>
      </c>
      <c r="Q49" s="3">
        <v>34332607</v>
      </c>
      <c r="R49" s="3">
        <f t="shared" si="9"/>
        <v>558253.77235772356</v>
      </c>
      <c r="S49" s="4">
        <f t="shared" si="10"/>
        <v>0.63113733764866375</v>
      </c>
      <c r="T49" s="3">
        <v>62531799</v>
      </c>
      <c r="U49" s="3">
        <f t="shared" si="11"/>
        <v>1016777.2195121951</v>
      </c>
      <c r="V49" s="4">
        <f t="shared" si="12"/>
        <v>0.82135306532358587</v>
      </c>
      <c r="W49" s="3">
        <v>39743447.719999999</v>
      </c>
      <c r="X49" s="3">
        <f t="shared" si="13"/>
        <v>646234.92227642273</v>
      </c>
      <c r="Y49" s="3">
        <v>65675069</v>
      </c>
      <c r="Z49" s="3">
        <f t="shared" si="14"/>
        <v>1067887.3008130081</v>
      </c>
      <c r="AA49" s="4">
        <f t="shared" si="15"/>
        <v>0.65247538317996745</v>
      </c>
      <c r="AB49" s="3">
        <v>7618133</v>
      </c>
      <c r="AC49" s="3">
        <f t="shared" si="16"/>
        <v>123872.08130081301</v>
      </c>
      <c r="AD49" s="3">
        <f>AC49/B49</f>
        <v>24.568044684810197</v>
      </c>
      <c r="AE49" s="5"/>
    </row>
    <row r="50" spans="1:31" x14ac:dyDescent="0.25">
      <c r="A50" s="2" t="s">
        <v>48</v>
      </c>
      <c r="B50" s="3">
        <v>6439</v>
      </c>
      <c r="C50" s="3">
        <v>385323846</v>
      </c>
      <c r="D50" s="3">
        <f t="shared" si="1"/>
        <v>6265428.3902439028</v>
      </c>
      <c r="E50" s="3">
        <v>314000294</v>
      </c>
      <c r="F50" s="3">
        <f t="shared" si="2"/>
        <v>5105695.8373983735</v>
      </c>
      <c r="G50" s="4">
        <f t="shared" si="18"/>
        <v>0.81489971944274631</v>
      </c>
      <c r="H50" s="3">
        <v>360996104</v>
      </c>
      <c r="I50" s="3">
        <f t="shared" si="3"/>
        <v>5869855.349593496</v>
      </c>
      <c r="J50" s="4">
        <f t="shared" si="4"/>
        <v>1.1496680445783276</v>
      </c>
      <c r="K50" s="7">
        <v>489185794</v>
      </c>
      <c r="L50" s="7">
        <f t="shared" si="5"/>
        <v>7954240.5528455283</v>
      </c>
      <c r="M50" s="4">
        <f t="shared" si="6"/>
        <v>1.3550999265077941</v>
      </c>
      <c r="N50" s="4">
        <f t="shared" si="7"/>
        <v>0.55791508271645129</v>
      </c>
      <c r="O50" s="3">
        <v>114021600</v>
      </c>
      <c r="P50" s="3">
        <f t="shared" si="8"/>
        <v>1854009.756097561</v>
      </c>
      <c r="Q50" s="3">
        <v>79485826</v>
      </c>
      <c r="R50" s="3">
        <f t="shared" si="9"/>
        <v>1292452.4552845529</v>
      </c>
      <c r="S50" s="4">
        <f t="shared" si="10"/>
        <v>0.69711200333971812</v>
      </c>
      <c r="T50" s="3">
        <v>90337208</v>
      </c>
      <c r="U50" s="3">
        <f t="shared" si="11"/>
        <v>1468897.6910569107</v>
      </c>
      <c r="V50" s="4">
        <f t="shared" si="12"/>
        <v>0.13651971107402217</v>
      </c>
      <c r="W50" s="3">
        <v>72366208.530000001</v>
      </c>
      <c r="X50" s="3">
        <f t="shared" si="13"/>
        <v>1176686.3175609757</v>
      </c>
      <c r="Y50" s="3">
        <v>68659070</v>
      </c>
      <c r="Z50" s="3">
        <f t="shared" si="14"/>
        <v>1116407.6422764228</v>
      </c>
      <c r="AA50" s="4">
        <f t="shared" si="15"/>
        <v>-5.122748041253504E-2</v>
      </c>
      <c r="AB50" s="3">
        <v>17423934</v>
      </c>
      <c r="AC50" s="3">
        <f t="shared" si="16"/>
        <v>283316</v>
      </c>
      <c r="AD50" s="3">
        <f t="shared" si="17"/>
        <v>44</v>
      </c>
      <c r="AE50" s="5"/>
    </row>
    <row r="51" spans="1:31" x14ac:dyDescent="0.25">
      <c r="A51" s="2" t="s">
        <v>49</v>
      </c>
      <c r="B51" s="3">
        <v>5889</v>
      </c>
      <c r="C51" s="3">
        <v>253164193</v>
      </c>
      <c r="D51" s="3">
        <f t="shared" si="1"/>
        <v>4116490.9430894307</v>
      </c>
      <c r="E51" s="3">
        <v>218508523</v>
      </c>
      <c r="F51" s="3">
        <f t="shared" si="2"/>
        <v>3552984.1138211382</v>
      </c>
      <c r="G51" s="4">
        <f t="shared" si="18"/>
        <v>0.86310990669995735</v>
      </c>
      <c r="H51" s="3">
        <v>268327780</v>
      </c>
      <c r="I51" s="3">
        <f t="shared" si="3"/>
        <v>4363053.333333333</v>
      </c>
      <c r="J51" s="4">
        <f t="shared" si="4"/>
        <v>1.2279968594176989</v>
      </c>
      <c r="K51" s="7">
        <v>295762320</v>
      </c>
      <c r="L51" s="7">
        <f t="shared" si="5"/>
        <v>4809143.4146341467</v>
      </c>
      <c r="M51" s="4">
        <f t="shared" si="6"/>
        <v>1.1022426377171979</v>
      </c>
      <c r="N51" s="4">
        <f t="shared" si="7"/>
        <v>0.35355049743299954</v>
      </c>
      <c r="O51" s="3">
        <v>40860084</v>
      </c>
      <c r="P51" s="3">
        <f t="shared" si="8"/>
        <v>664391.60975609755</v>
      </c>
      <c r="Q51" s="3">
        <v>26044373</v>
      </c>
      <c r="R51" s="3">
        <f t="shared" si="9"/>
        <v>423485.73983739835</v>
      </c>
      <c r="S51" s="4">
        <f t="shared" si="10"/>
        <v>0.63740380465199242</v>
      </c>
      <c r="T51" s="3">
        <v>32169571</v>
      </c>
      <c r="U51" s="3">
        <f t="shared" si="11"/>
        <v>523082.45528455282</v>
      </c>
      <c r="V51" s="4">
        <f t="shared" si="12"/>
        <v>0.23518316221319668</v>
      </c>
      <c r="W51" s="3">
        <v>18782166.68</v>
      </c>
      <c r="X51" s="3">
        <f t="shared" si="13"/>
        <v>305401.08422764228</v>
      </c>
      <c r="Y51" s="3">
        <v>40931510</v>
      </c>
      <c r="Z51" s="3">
        <f t="shared" si="14"/>
        <v>665553.00813008135</v>
      </c>
      <c r="AA51" s="4">
        <f t="shared" si="15"/>
        <v>1.1792751974448989</v>
      </c>
      <c r="AB51" s="3">
        <v>15935634</v>
      </c>
      <c r="AC51" s="3">
        <f t="shared" si="16"/>
        <v>259116</v>
      </c>
      <c r="AD51" s="3">
        <f t="shared" si="17"/>
        <v>44</v>
      </c>
      <c r="AE51" s="5"/>
    </row>
    <row r="52" spans="1:31" x14ac:dyDescent="0.25">
      <c r="A52" s="2" t="s">
        <v>50</v>
      </c>
      <c r="B52" s="3">
        <v>5283</v>
      </c>
      <c r="C52" s="3">
        <v>191377663</v>
      </c>
      <c r="D52" s="3">
        <f t="shared" si="1"/>
        <v>3111831.9186991868</v>
      </c>
      <c r="E52" s="3">
        <v>135454644</v>
      </c>
      <c r="F52" s="3">
        <f t="shared" si="2"/>
        <v>2202514.5365853659</v>
      </c>
      <c r="G52" s="4">
        <f t="shared" si="18"/>
        <v>0.70778711515564907</v>
      </c>
      <c r="H52" s="3">
        <v>202528616</v>
      </c>
      <c r="I52" s="3">
        <f t="shared" si="3"/>
        <v>3293148.2276422763</v>
      </c>
      <c r="J52" s="4">
        <f t="shared" si="4"/>
        <v>1.495176614247349</v>
      </c>
      <c r="K52" s="7">
        <v>215354814</v>
      </c>
      <c r="L52" s="7">
        <f t="shared" si="5"/>
        <v>3501704.2926829266</v>
      </c>
      <c r="M52" s="4">
        <f t="shared" si="6"/>
        <v>1.0633302999512919</v>
      </c>
      <c r="N52" s="4">
        <f t="shared" si="7"/>
        <v>0.5898665977077906</v>
      </c>
      <c r="O52" s="3">
        <v>65442907</v>
      </c>
      <c r="P52" s="3">
        <f t="shared" si="8"/>
        <v>1064112.3089430893</v>
      </c>
      <c r="Q52" s="3">
        <v>23368706</v>
      </c>
      <c r="R52" s="3">
        <f t="shared" si="9"/>
        <v>379978.9593495935</v>
      </c>
      <c r="S52" s="4">
        <f t="shared" si="10"/>
        <v>0.35708539047631244</v>
      </c>
      <c r="T52" s="3">
        <v>73120704</v>
      </c>
      <c r="U52" s="3">
        <f t="shared" si="11"/>
        <v>1188954.5365853659</v>
      </c>
      <c r="V52" s="4">
        <f t="shared" si="12"/>
        <v>2.1290009810556048</v>
      </c>
      <c r="W52" s="3">
        <v>40295089.68</v>
      </c>
      <c r="X52" s="3">
        <f t="shared" si="13"/>
        <v>655204.7102439024</v>
      </c>
      <c r="Y52" s="3">
        <v>78067692</v>
      </c>
      <c r="Z52" s="3">
        <f t="shared" si="14"/>
        <v>1269393.3658536586</v>
      </c>
      <c r="AA52" s="4">
        <f t="shared" si="15"/>
        <v>0.9373996340489098</v>
      </c>
      <c r="AB52" s="3">
        <v>14295798</v>
      </c>
      <c r="AC52" s="3">
        <f t="shared" si="16"/>
        <v>232452</v>
      </c>
      <c r="AD52" s="3">
        <f t="shared" si="17"/>
        <v>44</v>
      </c>
      <c r="AE52" s="5"/>
    </row>
    <row r="53" spans="1:31" x14ac:dyDescent="0.25">
      <c r="A53" s="2" t="s">
        <v>51</v>
      </c>
      <c r="B53" s="3">
        <v>18194</v>
      </c>
      <c r="C53" s="3">
        <v>549868652</v>
      </c>
      <c r="D53" s="3">
        <f t="shared" si="1"/>
        <v>8940953.6910569109</v>
      </c>
      <c r="E53" s="3">
        <v>518616287</v>
      </c>
      <c r="F53" s="3">
        <f t="shared" si="2"/>
        <v>8432785.1544715445</v>
      </c>
      <c r="G53" s="4">
        <f t="shared" si="18"/>
        <v>0.94316394490515532</v>
      </c>
      <c r="H53" s="3">
        <v>583266630</v>
      </c>
      <c r="I53" s="3">
        <f t="shared" si="3"/>
        <v>9484010.2439024393</v>
      </c>
      <c r="J53" s="4">
        <f t="shared" si="4"/>
        <v>1.1246592994099316</v>
      </c>
      <c r="K53" s="7">
        <v>670490517</v>
      </c>
      <c r="L53" s="7">
        <f t="shared" si="5"/>
        <v>10902284.829268293</v>
      </c>
      <c r="M53" s="4">
        <f t="shared" si="6"/>
        <v>1.1495437635442989</v>
      </c>
      <c r="N53" s="4">
        <f t="shared" si="7"/>
        <v>0.2928450837487872</v>
      </c>
      <c r="O53" s="3">
        <v>72131000</v>
      </c>
      <c r="P53" s="3">
        <f t="shared" si="8"/>
        <v>1172861.7886178861</v>
      </c>
      <c r="Q53" s="3">
        <v>66943722</v>
      </c>
      <c r="R53" s="3">
        <f t="shared" si="9"/>
        <v>1088515.8048780488</v>
      </c>
      <c r="S53" s="4">
        <f t="shared" si="10"/>
        <v>0.92808531699269381</v>
      </c>
      <c r="T53" s="3">
        <v>111044954</v>
      </c>
      <c r="U53" s="3">
        <f t="shared" si="11"/>
        <v>1805609.0081300812</v>
      </c>
      <c r="V53" s="4">
        <f t="shared" si="12"/>
        <v>0.6587806994059876</v>
      </c>
      <c r="W53" s="3">
        <v>112781628.8</v>
      </c>
      <c r="X53" s="3">
        <f t="shared" si="13"/>
        <v>1833847.6227642277</v>
      </c>
      <c r="Y53" s="3">
        <v>119330984</v>
      </c>
      <c r="Z53" s="3">
        <f t="shared" si="14"/>
        <v>1940341.2032520326</v>
      </c>
      <c r="AA53" s="4">
        <f t="shared" si="15"/>
        <v>5.807111734140874E-2</v>
      </c>
      <c r="AB53" s="3">
        <v>49232954</v>
      </c>
      <c r="AC53" s="3">
        <f t="shared" si="16"/>
        <v>800535.83739837399</v>
      </c>
      <c r="AD53" s="3">
        <f t="shared" si="17"/>
        <v>43.999991062898424</v>
      </c>
      <c r="AE53" s="5"/>
    </row>
    <row r="54" spans="1:31" x14ac:dyDescent="0.25">
      <c r="A54" s="2" t="s">
        <v>52</v>
      </c>
      <c r="B54" s="3">
        <v>2648</v>
      </c>
      <c r="C54" s="3">
        <v>212812917</v>
      </c>
      <c r="D54" s="3">
        <f t="shared" si="1"/>
        <v>3460372.6341463416</v>
      </c>
      <c r="E54" s="3">
        <v>167120970</v>
      </c>
      <c r="F54" s="3">
        <f t="shared" si="2"/>
        <v>2717414.1463414636</v>
      </c>
      <c r="G54" s="4">
        <f t="shared" si="18"/>
        <v>0.78529523656686684</v>
      </c>
      <c r="H54" s="3">
        <v>219912261</v>
      </c>
      <c r="I54" s="3">
        <f t="shared" si="3"/>
        <v>3575809.1219512196</v>
      </c>
      <c r="J54" s="4">
        <f t="shared" si="4"/>
        <v>1.3158866957270532</v>
      </c>
      <c r="K54" s="7">
        <v>229761273</v>
      </c>
      <c r="L54" s="7">
        <f t="shared" si="5"/>
        <v>3735955.6585365855</v>
      </c>
      <c r="M54" s="4">
        <f t="shared" si="6"/>
        <v>1.0447860976701067</v>
      </c>
      <c r="N54" s="4">
        <f t="shared" si="7"/>
        <v>0.37482012580467905</v>
      </c>
      <c r="O54" s="3">
        <v>69743225</v>
      </c>
      <c r="P54" s="3">
        <f t="shared" si="8"/>
        <v>1134036.1788617887</v>
      </c>
      <c r="Q54" s="3">
        <v>33206693</v>
      </c>
      <c r="R54" s="3">
        <f t="shared" si="9"/>
        <v>539946.22764227644</v>
      </c>
      <c r="S54" s="4">
        <f t="shared" si="10"/>
        <v>0.47612786761724885</v>
      </c>
      <c r="T54" s="3">
        <v>65980000</v>
      </c>
      <c r="U54" s="3">
        <f t="shared" si="11"/>
        <v>1072845.5284552847</v>
      </c>
      <c r="V54" s="4">
        <f t="shared" si="12"/>
        <v>0.9869488358867895</v>
      </c>
      <c r="W54" s="3">
        <v>73083495.349999994</v>
      </c>
      <c r="X54" s="3">
        <f t="shared" si="13"/>
        <v>1188349.5178861788</v>
      </c>
      <c r="Y54" s="3">
        <v>92044828</v>
      </c>
      <c r="Z54" s="3">
        <f t="shared" si="14"/>
        <v>1496663.8699186991</v>
      </c>
      <c r="AA54" s="4">
        <f t="shared" si="15"/>
        <v>0.25944753407309501</v>
      </c>
      <c r="AB54" s="3">
        <v>7134000</v>
      </c>
      <c r="AC54" s="3">
        <f t="shared" si="16"/>
        <v>116000</v>
      </c>
      <c r="AD54" s="3">
        <f t="shared" si="17"/>
        <v>43.80664652567976</v>
      </c>
      <c r="AE54" s="5"/>
    </row>
    <row r="55" spans="1:31" x14ac:dyDescent="0.25">
      <c r="A55" s="2" t="s">
        <v>53</v>
      </c>
      <c r="B55" s="3">
        <v>6972</v>
      </c>
      <c r="C55" s="3">
        <v>202397000</v>
      </c>
      <c r="D55" s="3">
        <f t="shared" si="1"/>
        <v>3291008.1300813006</v>
      </c>
      <c r="E55" s="3">
        <v>176485425</v>
      </c>
      <c r="F55" s="3">
        <f t="shared" si="2"/>
        <v>2869681.7073170734</v>
      </c>
      <c r="G55" s="4">
        <f t="shared" si="18"/>
        <v>0.87197648680563444</v>
      </c>
      <c r="H55" s="3">
        <v>218762000</v>
      </c>
      <c r="I55" s="3">
        <f t="shared" si="3"/>
        <v>3557105.6910569104</v>
      </c>
      <c r="J55" s="4">
        <f t="shared" si="4"/>
        <v>1.2395471184093532</v>
      </c>
      <c r="K55" s="7">
        <v>242393000</v>
      </c>
      <c r="L55" s="7">
        <f t="shared" si="5"/>
        <v>3941349.5934959347</v>
      </c>
      <c r="M55" s="4">
        <f t="shared" si="6"/>
        <v>1.1080215028204168</v>
      </c>
      <c r="N55" s="4">
        <f t="shared" si="7"/>
        <v>0.37344486095664825</v>
      </c>
      <c r="O55" s="3">
        <v>36369000</v>
      </c>
      <c r="P55" s="3">
        <f t="shared" si="8"/>
        <v>591365.85365853657</v>
      </c>
      <c r="Q55" s="3">
        <v>25708873</v>
      </c>
      <c r="R55" s="3">
        <f t="shared" si="9"/>
        <v>418030.45528455282</v>
      </c>
      <c r="S55" s="4">
        <f t="shared" si="10"/>
        <v>0.70688974126316373</v>
      </c>
      <c r="T55" s="3">
        <v>40663000</v>
      </c>
      <c r="U55" s="3">
        <f t="shared" si="11"/>
        <v>661186.99186991865</v>
      </c>
      <c r="V55" s="4">
        <f t="shared" si="12"/>
        <v>0.5816718220203585</v>
      </c>
      <c r="W55" s="3">
        <v>30524239.449999999</v>
      </c>
      <c r="X55" s="3">
        <f t="shared" si="13"/>
        <v>496329.09674796747</v>
      </c>
      <c r="Y55" s="3">
        <v>51726504</v>
      </c>
      <c r="Z55" s="3">
        <f t="shared" si="14"/>
        <v>841081.36585365853</v>
      </c>
      <c r="AA55" s="4">
        <f t="shared" si="15"/>
        <v>0.69460418775479105</v>
      </c>
      <c r="AB55" s="3">
        <v>18103488</v>
      </c>
      <c r="AC55" s="3">
        <f t="shared" si="16"/>
        <v>294365.65853658534</v>
      </c>
      <c r="AD55" s="3">
        <f t="shared" si="17"/>
        <v>42.221121419475807</v>
      </c>
      <c r="AE55" s="5"/>
    </row>
    <row r="56" spans="1:31" x14ac:dyDescent="0.25">
      <c r="A56" s="2" t="s">
        <v>54</v>
      </c>
      <c r="B56" s="3">
        <v>51428</v>
      </c>
      <c r="C56" s="3">
        <v>1799702104</v>
      </c>
      <c r="D56" s="3">
        <f t="shared" si="1"/>
        <v>29263448.845528454</v>
      </c>
      <c r="E56" s="3">
        <v>1654733585</v>
      </c>
      <c r="F56" s="3">
        <f t="shared" si="2"/>
        <v>26906237.154471546</v>
      </c>
      <c r="G56" s="4">
        <f t="shared" si="18"/>
        <v>0.9194486028116573</v>
      </c>
      <c r="H56" s="3">
        <v>1958175610</v>
      </c>
      <c r="I56" s="3">
        <f t="shared" si="3"/>
        <v>31840253.821138211</v>
      </c>
      <c r="J56" s="4">
        <f t="shared" si="4"/>
        <v>1.1833781750432049</v>
      </c>
      <c r="K56" s="7">
        <v>2043235351</v>
      </c>
      <c r="L56" s="7">
        <f t="shared" si="5"/>
        <v>33223339.040650405</v>
      </c>
      <c r="M56" s="4">
        <f t="shared" si="6"/>
        <v>1.0434382598606669</v>
      </c>
      <c r="N56" s="4">
        <f t="shared" si="7"/>
        <v>0.23478206372417332</v>
      </c>
      <c r="O56" s="3">
        <v>408177297</v>
      </c>
      <c r="P56" s="3">
        <f t="shared" si="8"/>
        <v>6637029.2195121953</v>
      </c>
      <c r="Q56" s="3">
        <v>329618549</v>
      </c>
      <c r="R56" s="3">
        <f t="shared" si="9"/>
        <v>5359651.2032520324</v>
      </c>
      <c r="S56" s="4">
        <f t="shared" si="10"/>
        <v>0.80753768380214441</v>
      </c>
      <c r="T56" s="3">
        <v>526504886</v>
      </c>
      <c r="U56" s="3">
        <f t="shared" si="11"/>
        <v>8561055.0569105688</v>
      </c>
      <c r="V56" s="4">
        <f t="shared" si="12"/>
        <v>0.59731570810355095</v>
      </c>
      <c r="W56" s="3">
        <v>201857703.59999999</v>
      </c>
      <c r="X56" s="3">
        <f t="shared" si="13"/>
        <v>3282239.0829268293</v>
      </c>
      <c r="Y56" s="3">
        <v>322609559</v>
      </c>
      <c r="Z56" s="3">
        <f t="shared" si="14"/>
        <v>5245683.8861788614</v>
      </c>
      <c r="AA56" s="4">
        <f t="shared" si="15"/>
        <v>0.59820285897674308</v>
      </c>
      <c r="AB56" s="3">
        <v>139164168</v>
      </c>
      <c r="AC56" s="3">
        <f t="shared" si="16"/>
        <v>2262832</v>
      </c>
      <c r="AD56" s="3">
        <f t="shared" si="17"/>
        <v>44</v>
      </c>
      <c r="AE56" s="5"/>
    </row>
    <row r="57" spans="1:31" x14ac:dyDescent="0.25">
      <c r="A57" s="2" t="s">
        <v>55</v>
      </c>
      <c r="B57" s="3">
        <v>9150</v>
      </c>
      <c r="C57" s="3">
        <v>315812875</v>
      </c>
      <c r="D57" s="3">
        <f t="shared" si="1"/>
        <v>5135168.6991869919</v>
      </c>
      <c r="E57" s="3">
        <v>244227953</v>
      </c>
      <c r="F57" s="3">
        <f t="shared" si="2"/>
        <v>3971186.2276422763</v>
      </c>
      <c r="G57" s="4">
        <f t="shared" si="18"/>
        <v>0.77333121076840206</v>
      </c>
      <c r="H57" s="3">
        <v>344750165</v>
      </c>
      <c r="I57" s="3">
        <f t="shared" si="3"/>
        <v>5605693.7398373988</v>
      </c>
      <c r="J57" s="4">
        <f t="shared" si="4"/>
        <v>1.4115917558380386</v>
      </c>
      <c r="K57" s="7">
        <v>366152442</v>
      </c>
      <c r="L57" s="7">
        <f t="shared" si="5"/>
        <v>5953698.2439024393</v>
      </c>
      <c r="M57" s="4">
        <f t="shared" si="6"/>
        <v>1.062080541716347</v>
      </c>
      <c r="N57" s="4">
        <f t="shared" si="7"/>
        <v>0.49922413672279364</v>
      </c>
      <c r="O57" s="3">
        <v>121237402</v>
      </c>
      <c r="P57" s="3">
        <f t="shared" si="8"/>
        <v>1971339.8699186991</v>
      </c>
      <c r="Q57" s="3">
        <v>68502643</v>
      </c>
      <c r="R57" s="3">
        <f t="shared" si="9"/>
        <v>1113864.1138211382</v>
      </c>
      <c r="S57" s="4">
        <f t="shared" si="10"/>
        <v>0.56502895863769831</v>
      </c>
      <c r="T57" s="3">
        <v>128715727</v>
      </c>
      <c r="U57" s="3">
        <f t="shared" si="11"/>
        <v>2092938.650406504</v>
      </c>
      <c r="V57" s="4">
        <f t="shared" si="12"/>
        <v>0.8789892092192706</v>
      </c>
      <c r="W57" s="3">
        <v>74587663.120000005</v>
      </c>
      <c r="X57" s="3">
        <f t="shared" si="13"/>
        <v>1212807.5304065042</v>
      </c>
      <c r="Y57" s="3">
        <v>101805479</v>
      </c>
      <c r="Z57" s="3">
        <f t="shared" si="14"/>
        <v>1655373.6422764228</v>
      </c>
      <c r="AA57" s="4">
        <f t="shared" si="15"/>
        <v>0.36491042541728036</v>
      </c>
      <c r="AB57" s="3">
        <v>21759900</v>
      </c>
      <c r="AC57" s="3">
        <f t="shared" si="16"/>
        <v>353819.51219512196</v>
      </c>
      <c r="AD57" s="3">
        <f t="shared" si="17"/>
        <v>38.668799147007867</v>
      </c>
      <c r="AE57" s="5"/>
    </row>
    <row r="58" spans="1:31" x14ac:dyDescent="0.25">
      <c r="A58" s="2" t="s">
        <v>56</v>
      </c>
      <c r="B58" s="3">
        <v>3983</v>
      </c>
      <c r="C58" s="3">
        <v>154792401</v>
      </c>
      <c r="D58" s="3">
        <f t="shared" si="1"/>
        <v>2516949.6097560977</v>
      </c>
      <c r="E58" s="3">
        <v>141905869</v>
      </c>
      <c r="F58" s="3">
        <f t="shared" si="2"/>
        <v>2307412.5040650405</v>
      </c>
      <c r="G58" s="4">
        <f t="shared" si="18"/>
        <v>0.91674958255864247</v>
      </c>
      <c r="H58" s="3">
        <v>145837045</v>
      </c>
      <c r="I58" s="3">
        <f t="shared" si="3"/>
        <v>2371334.0650406503</v>
      </c>
      <c r="J58" s="4">
        <f t="shared" si="4"/>
        <v>1.0277027019932488</v>
      </c>
      <c r="K58" s="7">
        <v>159168148</v>
      </c>
      <c r="L58" s="7">
        <f t="shared" si="5"/>
        <v>2588099.9674796746</v>
      </c>
      <c r="M58" s="4">
        <f t="shared" si="6"/>
        <v>1.0914109511749912</v>
      </c>
      <c r="N58" s="4">
        <f t="shared" si="7"/>
        <v>0.1216459835075602</v>
      </c>
      <c r="O58" s="3">
        <v>44503362</v>
      </c>
      <c r="P58" s="3">
        <f t="shared" si="8"/>
        <v>723631.90243902442</v>
      </c>
      <c r="Q58" s="3">
        <v>39930276</v>
      </c>
      <c r="R58" s="3">
        <f t="shared" si="9"/>
        <v>649272.78048780491</v>
      </c>
      <c r="S58" s="4">
        <f t="shared" si="10"/>
        <v>0.89724178591271375</v>
      </c>
      <c r="T58" s="3">
        <v>28849995</v>
      </c>
      <c r="U58" s="3">
        <f t="shared" si="11"/>
        <v>469105.60975609755</v>
      </c>
      <c r="V58" s="4">
        <f t="shared" si="12"/>
        <v>-0.27749071907241513</v>
      </c>
      <c r="W58" s="3">
        <v>15902599.460000001</v>
      </c>
      <c r="X58" s="3">
        <f t="shared" si="13"/>
        <v>258578.8530081301</v>
      </c>
      <c r="Y58" s="3">
        <v>42983049</v>
      </c>
      <c r="Z58" s="3">
        <f t="shared" si="14"/>
        <v>698911.36585365853</v>
      </c>
      <c r="AA58" s="4">
        <f t="shared" si="15"/>
        <v>1.7028945241383824</v>
      </c>
      <c r="AB58" s="3">
        <v>10777998</v>
      </c>
      <c r="AC58" s="3">
        <f t="shared" si="16"/>
        <v>175252</v>
      </c>
      <c r="AD58" s="3">
        <f t="shared" si="17"/>
        <v>44</v>
      </c>
      <c r="AE58" s="5"/>
    </row>
    <row r="59" spans="1:31" x14ac:dyDescent="0.25">
      <c r="A59" s="2" t="s">
        <v>57</v>
      </c>
      <c r="B59" s="3">
        <v>4222</v>
      </c>
      <c r="C59" s="3">
        <v>60705590</v>
      </c>
      <c r="D59" s="3">
        <f t="shared" si="1"/>
        <v>987082.76422764233</v>
      </c>
      <c r="E59" s="3">
        <v>44384131</v>
      </c>
      <c r="F59" s="3">
        <f t="shared" si="2"/>
        <v>721693.18699186994</v>
      </c>
      <c r="G59" s="4">
        <f t="shared" si="18"/>
        <v>0.73113746197014151</v>
      </c>
      <c r="H59" s="3">
        <v>74560000</v>
      </c>
      <c r="I59" s="3">
        <f t="shared" si="3"/>
        <v>1212357.7235772358</v>
      </c>
      <c r="J59" s="4">
        <f t="shared" si="4"/>
        <v>1.6798796849261282</v>
      </c>
      <c r="K59" s="7">
        <v>100774670</v>
      </c>
      <c r="L59" s="7">
        <f t="shared" si="5"/>
        <v>1638612.5203252032</v>
      </c>
      <c r="M59" s="4">
        <f t="shared" si="6"/>
        <v>1.3515916040772533</v>
      </c>
      <c r="N59" s="4">
        <f t="shared" si="7"/>
        <v>1.2705112780060963</v>
      </c>
      <c r="O59" s="3">
        <v>34510000</v>
      </c>
      <c r="P59" s="3">
        <f t="shared" si="8"/>
        <v>561138.21138211386</v>
      </c>
      <c r="Q59" s="3">
        <v>21677530</v>
      </c>
      <c r="R59" s="3">
        <f t="shared" si="9"/>
        <v>352480.16260162601</v>
      </c>
      <c r="S59" s="4">
        <f t="shared" si="10"/>
        <v>0.62815212981744417</v>
      </c>
      <c r="T59" s="3">
        <v>41785000</v>
      </c>
      <c r="U59" s="3">
        <f t="shared" si="11"/>
        <v>679430.89430894307</v>
      </c>
      <c r="V59" s="4">
        <f t="shared" si="12"/>
        <v>0.9275720065893116</v>
      </c>
      <c r="W59" s="3">
        <v>16135689.75</v>
      </c>
      <c r="X59" s="3">
        <f t="shared" si="13"/>
        <v>262368.93902439025</v>
      </c>
      <c r="Y59" s="3">
        <v>31098911</v>
      </c>
      <c r="Z59" s="3">
        <f t="shared" si="14"/>
        <v>505673.34959349595</v>
      </c>
      <c r="AA59" s="4">
        <f t="shared" si="15"/>
        <v>0.92733694572926451</v>
      </c>
      <c r="AB59" s="3">
        <v>11424732</v>
      </c>
      <c r="AC59" s="3">
        <f t="shared" si="16"/>
        <v>185768</v>
      </c>
      <c r="AD59" s="3">
        <f t="shared" si="17"/>
        <v>44</v>
      </c>
      <c r="AE59" s="5"/>
    </row>
    <row r="60" spans="1:31" x14ac:dyDescent="0.25">
      <c r="A60" s="2" t="s">
        <v>58</v>
      </c>
      <c r="B60" s="3">
        <v>69025</v>
      </c>
      <c r="C60" s="3">
        <v>1882322061</v>
      </c>
      <c r="D60" s="3">
        <f t="shared" si="1"/>
        <v>30606862.780487806</v>
      </c>
      <c r="E60" s="3">
        <v>1619968741</v>
      </c>
      <c r="F60" s="3">
        <f t="shared" si="2"/>
        <v>26340955.138211381</v>
      </c>
      <c r="G60" s="4">
        <f t="shared" si="18"/>
        <v>0.8606225122492468</v>
      </c>
      <c r="H60" s="3">
        <v>2135697911</v>
      </c>
      <c r="I60" s="3">
        <f t="shared" si="3"/>
        <v>34726795.300813012</v>
      </c>
      <c r="J60" s="4">
        <f t="shared" si="4"/>
        <v>1.3183574824299651</v>
      </c>
      <c r="K60" s="7">
        <v>2277615071</v>
      </c>
      <c r="L60" s="7">
        <f t="shared" si="5"/>
        <v>37034391.398373984</v>
      </c>
      <c r="M60" s="4">
        <f t="shared" si="6"/>
        <v>1.066450015832787</v>
      </c>
      <c r="N60" s="4">
        <f t="shared" si="7"/>
        <v>0.40596235801070935</v>
      </c>
      <c r="O60" s="3">
        <v>325165000</v>
      </c>
      <c r="P60" s="3">
        <f t="shared" si="8"/>
        <v>5287235.7723577237</v>
      </c>
      <c r="Q60" s="3">
        <v>195108387</v>
      </c>
      <c r="R60" s="3">
        <f t="shared" si="9"/>
        <v>3172494.0975609757</v>
      </c>
      <c r="S60" s="4">
        <f t="shared" si="10"/>
        <v>0.60002886842064795</v>
      </c>
      <c r="T60" s="3">
        <v>536940000</v>
      </c>
      <c r="U60" s="3">
        <f t="shared" si="11"/>
        <v>8730731.7073170729</v>
      </c>
      <c r="V60" s="4">
        <f t="shared" si="12"/>
        <v>1.7520088103644669</v>
      </c>
      <c r="W60" s="3">
        <v>231139500.90000001</v>
      </c>
      <c r="X60" s="3">
        <f t="shared" si="13"/>
        <v>3758365.8682926828</v>
      </c>
      <c r="Y60" s="3">
        <v>210733522</v>
      </c>
      <c r="Z60" s="3">
        <f t="shared" si="14"/>
        <v>3426561.3333333335</v>
      </c>
      <c r="AA60" s="4">
        <f t="shared" si="15"/>
        <v>-8.8284256133392067E-2</v>
      </c>
      <c r="AB60" s="3">
        <v>186781650</v>
      </c>
      <c r="AC60" s="3">
        <f t="shared" si="16"/>
        <v>3037100</v>
      </c>
      <c r="AD60" s="3">
        <f t="shared" si="17"/>
        <v>44</v>
      </c>
      <c r="AE60" s="5"/>
    </row>
    <row r="61" spans="1:31" x14ac:dyDescent="0.25">
      <c r="A61" s="2" t="s">
        <v>59</v>
      </c>
      <c r="B61" s="3">
        <v>13417</v>
      </c>
      <c r="C61" s="3">
        <v>464116433</v>
      </c>
      <c r="D61" s="3">
        <f t="shared" si="1"/>
        <v>7546608.666666667</v>
      </c>
      <c r="E61" s="3">
        <v>402192166</v>
      </c>
      <c r="F61" s="3">
        <f t="shared" si="2"/>
        <v>6539710.0162601629</v>
      </c>
      <c r="G61" s="4">
        <f t="shared" si="18"/>
        <v>0.86657600852499872</v>
      </c>
      <c r="H61" s="3">
        <v>464463853</v>
      </c>
      <c r="I61" s="3">
        <f t="shared" si="3"/>
        <v>7552257.7723577237</v>
      </c>
      <c r="J61" s="4">
        <f t="shared" si="4"/>
        <v>1.1548306811127693</v>
      </c>
      <c r="K61" s="7">
        <v>528720374</v>
      </c>
      <c r="L61" s="7">
        <f t="shared" si="5"/>
        <v>8597079.2520325202</v>
      </c>
      <c r="M61" s="4">
        <f t="shared" si="6"/>
        <v>1.138345579715113</v>
      </c>
      <c r="N61" s="4">
        <f t="shared" si="7"/>
        <v>0.31459640116411408</v>
      </c>
      <c r="O61" s="3">
        <v>84769891</v>
      </c>
      <c r="P61" s="3">
        <f t="shared" si="8"/>
        <v>1378372.2113821139</v>
      </c>
      <c r="Q61" s="3">
        <v>63377388</v>
      </c>
      <c r="R61" s="3">
        <f t="shared" si="9"/>
        <v>1030526.6341463415</v>
      </c>
      <c r="S61" s="4">
        <f t="shared" si="10"/>
        <v>0.74764031488491589</v>
      </c>
      <c r="T61" s="3">
        <v>79912555</v>
      </c>
      <c r="U61" s="3">
        <f t="shared" si="11"/>
        <v>1299391.1382113821</v>
      </c>
      <c r="V61" s="4">
        <f t="shared" si="12"/>
        <v>0.26090010209950593</v>
      </c>
      <c r="W61" s="3">
        <v>108095215.3</v>
      </c>
      <c r="X61" s="3">
        <f t="shared" si="13"/>
        <v>1757645.7772357722</v>
      </c>
      <c r="Y61" s="3">
        <v>80658129</v>
      </c>
      <c r="Z61" s="3">
        <f t="shared" si="14"/>
        <v>1311514.2926829269</v>
      </c>
      <c r="AA61" s="4">
        <f t="shared" si="15"/>
        <v>-0.25382331885692627</v>
      </c>
      <c r="AB61" s="3">
        <v>30047322</v>
      </c>
      <c r="AC61" s="3">
        <f t="shared" si="16"/>
        <v>488574.34146341466</v>
      </c>
      <c r="AD61" s="3">
        <f t="shared" si="17"/>
        <v>36.414574156921418</v>
      </c>
      <c r="AE61" s="5"/>
    </row>
    <row r="62" spans="1:31" x14ac:dyDescent="0.25">
      <c r="A62" s="2" t="s">
        <v>60</v>
      </c>
      <c r="B62" s="3">
        <v>24122</v>
      </c>
      <c r="C62" s="3">
        <v>696346183</v>
      </c>
      <c r="D62" s="3">
        <f t="shared" si="1"/>
        <v>11322702.162601626</v>
      </c>
      <c r="E62" s="3">
        <v>575159703</v>
      </c>
      <c r="F62" s="3">
        <f t="shared" si="2"/>
        <v>9352190.2926829271</v>
      </c>
      <c r="G62" s="4">
        <f t="shared" si="18"/>
        <v>0.82596805589153344</v>
      </c>
      <c r="H62" s="3">
        <v>825440117</v>
      </c>
      <c r="I62" s="3">
        <f t="shared" si="3"/>
        <v>13421790.520325202</v>
      </c>
      <c r="J62" s="4">
        <f t="shared" si="4"/>
        <v>1.4351494249241588</v>
      </c>
      <c r="K62" s="7">
        <v>886925601</v>
      </c>
      <c r="L62" s="7">
        <f t="shared" si="5"/>
        <v>14421554.487804879</v>
      </c>
      <c r="M62" s="4">
        <f t="shared" si="6"/>
        <v>1.0744881218318592</v>
      </c>
      <c r="N62" s="4">
        <f t="shared" si="7"/>
        <v>0.54205101013483203</v>
      </c>
      <c r="O62" s="3">
        <v>151038942</v>
      </c>
      <c r="P62" s="3">
        <f t="shared" si="8"/>
        <v>2455917.7560975607</v>
      </c>
      <c r="Q62" s="3">
        <v>86300907</v>
      </c>
      <c r="R62" s="3">
        <f t="shared" si="9"/>
        <v>1403266.7804878049</v>
      </c>
      <c r="S62" s="4">
        <f t="shared" si="10"/>
        <v>0.57138182946223237</v>
      </c>
      <c r="T62" s="3">
        <v>249398980</v>
      </c>
      <c r="U62" s="3">
        <f t="shared" si="11"/>
        <v>4055267.9674796746</v>
      </c>
      <c r="V62" s="4">
        <f t="shared" si="12"/>
        <v>1.8898766961974107</v>
      </c>
      <c r="W62" s="3">
        <v>214462255.80000001</v>
      </c>
      <c r="X62" s="3">
        <f t="shared" si="13"/>
        <v>3487191.1512195123</v>
      </c>
      <c r="Y62" s="3">
        <v>90892927</v>
      </c>
      <c r="Z62" s="3">
        <f t="shared" si="14"/>
        <v>1477933.7723577237</v>
      </c>
      <c r="AA62" s="4">
        <f t="shared" si="15"/>
        <v>-0.57618217405694194</v>
      </c>
      <c r="AB62" s="3">
        <v>65274132</v>
      </c>
      <c r="AC62" s="3">
        <f t="shared" si="16"/>
        <v>1061368</v>
      </c>
      <c r="AD62" s="3">
        <f t="shared" si="17"/>
        <v>44</v>
      </c>
      <c r="AE62" s="5"/>
    </row>
    <row r="63" spans="1:31" x14ac:dyDescent="0.25">
      <c r="A63" s="2" t="s">
        <v>61</v>
      </c>
      <c r="B63" s="3">
        <v>3465</v>
      </c>
      <c r="C63" s="3">
        <v>141226054</v>
      </c>
      <c r="D63" s="3">
        <f t="shared" si="1"/>
        <v>2296358.6016260162</v>
      </c>
      <c r="E63" s="3">
        <v>105591178</v>
      </c>
      <c r="F63" s="3">
        <f t="shared" si="2"/>
        <v>1716929.7235772358</v>
      </c>
      <c r="G63" s="4">
        <f t="shared" si="18"/>
        <v>0.74767491556480081</v>
      </c>
      <c r="H63" s="3">
        <v>126390878</v>
      </c>
      <c r="I63" s="3">
        <f t="shared" si="3"/>
        <v>2055136.2276422763</v>
      </c>
      <c r="J63" s="4">
        <f t="shared" si="4"/>
        <v>1.1969833123748275</v>
      </c>
      <c r="K63" s="7">
        <v>156613839</v>
      </c>
      <c r="L63" s="7">
        <f t="shared" si="5"/>
        <v>2546566.487804878</v>
      </c>
      <c r="M63" s="4">
        <f t="shared" si="6"/>
        <v>1.2391229610731875</v>
      </c>
      <c r="N63" s="4">
        <f t="shared" si="7"/>
        <v>0.48320950638508831</v>
      </c>
      <c r="O63" s="3">
        <v>46690542</v>
      </c>
      <c r="P63" s="3">
        <f t="shared" si="8"/>
        <v>759195.80487804883</v>
      </c>
      <c r="Q63" s="3">
        <v>29561271</v>
      </c>
      <c r="R63" s="3">
        <f t="shared" si="9"/>
        <v>480671.07317073172</v>
      </c>
      <c r="S63" s="4">
        <f t="shared" si="10"/>
        <v>0.63313188782430496</v>
      </c>
      <c r="T63" s="3">
        <v>28439696</v>
      </c>
      <c r="U63" s="3">
        <f t="shared" si="11"/>
        <v>462434.08130081301</v>
      </c>
      <c r="V63" s="4">
        <f t="shared" si="12"/>
        <v>-3.7940689356692411E-2</v>
      </c>
      <c r="W63" s="3">
        <v>21121959.25</v>
      </c>
      <c r="X63" s="3">
        <f t="shared" si="13"/>
        <v>343446.49186991871</v>
      </c>
      <c r="Y63" s="3">
        <v>19332504</v>
      </c>
      <c r="Z63" s="3">
        <f t="shared" si="14"/>
        <v>314349.65853658534</v>
      </c>
      <c r="AA63" s="4">
        <f t="shared" si="15"/>
        <v>-8.4720135514890743E-2</v>
      </c>
      <c r="AB63" s="3">
        <v>9376290</v>
      </c>
      <c r="AC63" s="3">
        <f t="shared" si="16"/>
        <v>152460</v>
      </c>
      <c r="AD63" s="3">
        <f t="shared" si="17"/>
        <v>44</v>
      </c>
      <c r="AE63" s="5"/>
    </row>
    <row r="64" spans="1:31" x14ac:dyDescent="0.25">
      <c r="A64" s="2" t="s">
        <v>62</v>
      </c>
      <c r="B64" s="3">
        <v>14373</v>
      </c>
      <c r="C64" s="3">
        <v>513173748</v>
      </c>
      <c r="D64" s="3">
        <f t="shared" si="1"/>
        <v>8344288.5853658533</v>
      </c>
      <c r="E64" s="3">
        <v>408165814</v>
      </c>
      <c r="F64" s="3">
        <f t="shared" si="2"/>
        <v>6636842.5040650405</v>
      </c>
      <c r="G64" s="4">
        <f t="shared" si="18"/>
        <v>0.79537547583201784</v>
      </c>
      <c r="H64" s="3">
        <v>550866524</v>
      </c>
      <c r="I64" s="3">
        <f t="shared" si="3"/>
        <v>8957179.2520325202</v>
      </c>
      <c r="J64" s="4">
        <f t="shared" si="4"/>
        <v>1.3496145564018254</v>
      </c>
      <c r="K64" s="7">
        <v>591775197</v>
      </c>
      <c r="L64" s="7">
        <f t="shared" si="5"/>
        <v>9622360.9268292692</v>
      </c>
      <c r="M64" s="4">
        <f t="shared" si="6"/>
        <v>1.0742624051702223</v>
      </c>
      <c r="N64" s="4">
        <f t="shared" si="7"/>
        <v>0.44984017941296783</v>
      </c>
      <c r="O64" s="3">
        <v>86278623</v>
      </c>
      <c r="P64" s="3">
        <f t="shared" si="8"/>
        <v>1402904.4390243902</v>
      </c>
      <c r="Q64" s="3">
        <v>51602575</v>
      </c>
      <c r="R64" s="3">
        <f t="shared" si="9"/>
        <v>839066.2601626016</v>
      </c>
      <c r="S64" s="4">
        <f t="shared" si="10"/>
        <v>0.59809224122642757</v>
      </c>
      <c r="T64" s="3">
        <v>112834043</v>
      </c>
      <c r="U64" s="3">
        <f t="shared" si="11"/>
        <v>1834699.8861788618</v>
      </c>
      <c r="V64" s="4">
        <f t="shared" si="12"/>
        <v>1.1865971417124048</v>
      </c>
      <c r="W64" s="3">
        <v>38861961.380000003</v>
      </c>
      <c r="X64" s="3">
        <f t="shared" si="13"/>
        <v>631901.81105691066</v>
      </c>
      <c r="Y64" s="3">
        <v>56847816</v>
      </c>
      <c r="Z64" s="3">
        <f t="shared" si="14"/>
        <v>924354.73170731706</v>
      </c>
      <c r="AA64" s="4">
        <f t="shared" si="15"/>
        <v>0.46281386685892478</v>
      </c>
      <c r="AB64" s="3">
        <v>38893338</v>
      </c>
      <c r="AC64" s="3">
        <f t="shared" si="16"/>
        <v>632412</v>
      </c>
      <c r="AD64" s="3">
        <f t="shared" si="17"/>
        <v>44</v>
      </c>
      <c r="AE64" s="5"/>
    </row>
    <row r="65" spans="1:31" x14ac:dyDescent="0.25">
      <c r="A65" s="2" t="s">
        <v>63</v>
      </c>
      <c r="B65" s="3">
        <v>3796</v>
      </c>
      <c r="C65" s="3">
        <v>159737000</v>
      </c>
      <c r="D65" s="3">
        <f t="shared" si="1"/>
        <v>2597349.5934959347</v>
      </c>
      <c r="E65" s="3">
        <v>132187354</v>
      </c>
      <c r="F65" s="3">
        <f t="shared" si="2"/>
        <v>2149387.8699186994</v>
      </c>
      <c r="G65" s="4">
        <f t="shared" si="18"/>
        <v>0.8275312169378416</v>
      </c>
      <c r="H65" s="3">
        <v>143749000</v>
      </c>
      <c r="I65" s="3">
        <f t="shared" si="3"/>
        <v>2337382.1138211382</v>
      </c>
      <c r="J65" s="4">
        <f t="shared" si="4"/>
        <v>1.0874640852558408</v>
      </c>
      <c r="K65" s="7">
        <v>160298158</v>
      </c>
      <c r="L65" s="7">
        <f t="shared" si="5"/>
        <v>2606474.1138211382</v>
      </c>
      <c r="M65" s="4">
        <f t="shared" si="6"/>
        <v>1.1151253782635009</v>
      </c>
      <c r="N65" s="4">
        <f t="shared" si="7"/>
        <v>0.21265879941889132</v>
      </c>
      <c r="O65" s="3">
        <v>61436000</v>
      </c>
      <c r="P65" s="3">
        <f t="shared" si="8"/>
        <v>998959.34959349595</v>
      </c>
      <c r="Q65" s="3">
        <v>40984892</v>
      </c>
      <c r="R65" s="3">
        <f t="shared" si="9"/>
        <v>666421.00813008135</v>
      </c>
      <c r="S65" s="4">
        <f t="shared" si="10"/>
        <v>0.66711524187772642</v>
      </c>
      <c r="T65" s="3">
        <v>40842000</v>
      </c>
      <c r="U65" s="3">
        <f t="shared" si="11"/>
        <v>664097.56097560981</v>
      </c>
      <c r="V65" s="4">
        <f t="shared" si="12"/>
        <v>-3.4864554480221639E-3</v>
      </c>
      <c r="W65" s="3">
        <v>45102092.590000004</v>
      </c>
      <c r="X65" s="3">
        <f t="shared" si="13"/>
        <v>733367.35918699193</v>
      </c>
      <c r="Y65" s="3">
        <v>56553965</v>
      </c>
      <c r="Z65" s="3">
        <f t="shared" si="14"/>
        <v>919576.66666666663</v>
      </c>
      <c r="AA65" s="4">
        <f t="shared" si="15"/>
        <v>0.25391000178424306</v>
      </c>
      <c r="AB65" s="3">
        <v>10271976</v>
      </c>
      <c r="AC65" s="3">
        <f t="shared" si="16"/>
        <v>167024</v>
      </c>
      <c r="AD65" s="3">
        <f t="shared" si="17"/>
        <v>44</v>
      </c>
      <c r="AE65" s="5"/>
    </row>
    <row r="66" spans="1:31" x14ac:dyDescent="0.25">
      <c r="A66" s="2" t="s">
        <v>64</v>
      </c>
      <c r="B66" s="3">
        <v>38399</v>
      </c>
      <c r="C66" s="3">
        <v>777659614</v>
      </c>
      <c r="D66" s="3">
        <f t="shared" si="1"/>
        <v>12644871.772357723</v>
      </c>
      <c r="E66" s="3">
        <v>668095401</v>
      </c>
      <c r="F66" s="3">
        <f t="shared" si="2"/>
        <v>10863339.853658536</v>
      </c>
      <c r="G66" s="4">
        <f t="shared" ref="G66:G82" si="19">E66/C66</f>
        <v>0.85911032149857791</v>
      </c>
      <c r="H66" s="3">
        <v>709554281</v>
      </c>
      <c r="I66" s="3">
        <f t="shared" si="3"/>
        <v>11537467.983739838</v>
      </c>
      <c r="J66" s="4">
        <f t="shared" si="4"/>
        <v>1.0620553291310562</v>
      </c>
      <c r="K66" s="7">
        <v>777467872</v>
      </c>
      <c r="L66" s="7">
        <f t="shared" si="5"/>
        <v>12641754.016260162</v>
      </c>
      <c r="M66" s="4">
        <f t="shared" si="6"/>
        <v>1.0957130311500438</v>
      </c>
      <c r="N66" s="4">
        <f t="shared" si="7"/>
        <v>0.16370786393124712</v>
      </c>
      <c r="O66" s="3">
        <v>233725339</v>
      </c>
      <c r="P66" s="3">
        <f t="shared" si="8"/>
        <v>3800412.0162601625</v>
      </c>
      <c r="Q66" s="3">
        <v>147355789</v>
      </c>
      <c r="R66" s="3">
        <f t="shared" si="9"/>
        <v>2396029.0894308942</v>
      </c>
      <c r="S66" s="4">
        <f t="shared" si="10"/>
        <v>0.63046561245975985</v>
      </c>
      <c r="T66" s="3">
        <v>135273548</v>
      </c>
      <c r="U66" s="3">
        <f t="shared" si="11"/>
        <v>2199569.8861788618</v>
      </c>
      <c r="V66" s="4">
        <f t="shared" si="12"/>
        <v>-8.199366364900669E-2</v>
      </c>
      <c r="W66" s="3">
        <v>237630324.5</v>
      </c>
      <c r="X66" s="3">
        <f t="shared" si="13"/>
        <v>3863907.7154471544</v>
      </c>
      <c r="Y66" s="3">
        <v>197131731</v>
      </c>
      <c r="Z66" s="3">
        <f t="shared" si="14"/>
        <v>3205394</v>
      </c>
      <c r="AA66" s="4">
        <f t="shared" si="15"/>
        <v>-0.17042687453806007</v>
      </c>
      <c r="AB66" s="3">
        <v>0</v>
      </c>
      <c r="AC66" s="3">
        <f t="shared" si="16"/>
        <v>0</v>
      </c>
      <c r="AD66" s="3">
        <f t="shared" si="17"/>
        <v>0</v>
      </c>
      <c r="AE66" s="5"/>
    </row>
    <row r="67" spans="1:31" x14ac:dyDescent="0.25">
      <c r="A67" s="2" t="s">
        <v>65</v>
      </c>
      <c r="B67" s="3">
        <v>15320</v>
      </c>
      <c r="C67" s="3">
        <v>489378469</v>
      </c>
      <c r="D67" s="3">
        <f t="shared" ref="D67:D82" si="20">C67/61.5</f>
        <v>7957373.4796747966</v>
      </c>
      <c r="E67" s="3">
        <v>441078432</v>
      </c>
      <c r="F67" s="3">
        <f t="shared" ref="F67:F82" si="21">E67/61.5</f>
        <v>7172007.0243902439</v>
      </c>
      <c r="G67" s="4">
        <f t="shared" si="19"/>
        <v>0.90130330601038355</v>
      </c>
      <c r="H67" s="3">
        <v>537419729</v>
      </c>
      <c r="I67" s="3">
        <f t="shared" ref="I67:I82" si="22">H67/61.5</f>
        <v>8738532.1788617894</v>
      </c>
      <c r="J67" s="4">
        <f t="shared" ref="J67:J82" si="23">H67/E67</f>
        <v>1.2184221444770167</v>
      </c>
      <c r="K67" s="7">
        <v>585234300</v>
      </c>
      <c r="L67" s="7">
        <f t="shared" ref="L67:L82" si="24">K67/61.5</f>
        <v>9516004.8780487813</v>
      </c>
      <c r="M67" s="4">
        <f t="shared" ref="M67:M82" si="25">K67/H67</f>
        <v>1.0889706283931382</v>
      </c>
      <c r="N67" s="4">
        <f t="shared" ref="N67:N82" si="26">(L67-F67)/F67</f>
        <v>0.32682592831925195</v>
      </c>
      <c r="O67" s="3">
        <v>79865876</v>
      </c>
      <c r="P67" s="3">
        <f t="shared" ref="P67:P82" si="27">O67/61.5</f>
        <v>1298632.1300813009</v>
      </c>
      <c r="Q67" s="3">
        <v>67307612</v>
      </c>
      <c r="R67" s="3">
        <f t="shared" ref="R67:R82" si="28">Q67/61.5</f>
        <v>1094432.7154471544</v>
      </c>
      <c r="S67" s="4">
        <f t="shared" ref="S67:S82" si="29">Q67/O67</f>
        <v>0.84275807605240571</v>
      </c>
      <c r="T67" s="3">
        <v>95208200</v>
      </c>
      <c r="U67" s="3">
        <f t="shared" ref="U67:U82" si="30">T67/61.5</f>
        <v>1548100.8130081301</v>
      </c>
      <c r="V67" s="4">
        <f t="shared" ref="V67:V82" si="31">(T67-Q67)/Q67</f>
        <v>0.41452351630005829</v>
      </c>
      <c r="W67" s="3">
        <v>78728561.319999993</v>
      </c>
      <c r="X67" s="3">
        <f t="shared" ref="X67:X82" si="32">W67/61.5</f>
        <v>1280139.2084552844</v>
      </c>
      <c r="Y67" s="3">
        <v>126441000</v>
      </c>
      <c r="Z67" s="3">
        <f t="shared" ref="Z67:Z82" si="33">Y67/61.5</f>
        <v>2055951.2195121951</v>
      </c>
      <c r="AA67" s="4">
        <f t="shared" ref="AA67:AA82" si="34">(Y67-W67)/W67</f>
        <v>0.60603722308690611</v>
      </c>
      <c r="AB67" s="3">
        <v>41455920</v>
      </c>
      <c r="AC67" s="3">
        <f t="shared" ref="AC67:AC82" si="35">AB67/61.5</f>
        <v>674080</v>
      </c>
      <c r="AD67" s="3">
        <f t="shared" ref="AD67:AD82" si="36">AC67/B67</f>
        <v>44</v>
      </c>
      <c r="AE67" s="5"/>
    </row>
    <row r="68" spans="1:31" x14ac:dyDescent="0.25">
      <c r="A68" s="2" t="s">
        <v>66</v>
      </c>
      <c r="B68" s="3">
        <v>6713</v>
      </c>
      <c r="C68" s="3">
        <v>199478804</v>
      </c>
      <c r="D68" s="3">
        <f t="shared" si="20"/>
        <v>3243557.7886178861</v>
      </c>
      <c r="E68" s="3">
        <v>164530615</v>
      </c>
      <c r="F68" s="3">
        <f t="shared" si="21"/>
        <v>2675294.5528455283</v>
      </c>
      <c r="G68" s="4">
        <f t="shared" si="19"/>
        <v>0.82480249380280024</v>
      </c>
      <c r="H68" s="3">
        <v>215249896</v>
      </c>
      <c r="I68" s="3">
        <f t="shared" si="22"/>
        <v>3499998.3089430896</v>
      </c>
      <c r="J68" s="4">
        <f t="shared" si="23"/>
        <v>1.308266525351528</v>
      </c>
      <c r="K68" s="7">
        <v>226994771</v>
      </c>
      <c r="L68" s="7">
        <f t="shared" si="24"/>
        <v>3690971.8861788618</v>
      </c>
      <c r="M68" s="4">
        <f t="shared" si="25"/>
        <v>1.0545639055732692</v>
      </c>
      <c r="N68" s="4">
        <f t="shared" si="26"/>
        <v>0.3796506565054778</v>
      </c>
      <c r="O68" s="3">
        <v>56874302</v>
      </c>
      <c r="P68" s="3">
        <f t="shared" si="27"/>
        <v>924785.39837398368</v>
      </c>
      <c r="Q68" s="3">
        <v>35601246</v>
      </c>
      <c r="R68" s="3">
        <f t="shared" si="28"/>
        <v>578882.04878048785</v>
      </c>
      <c r="S68" s="4">
        <f t="shared" si="29"/>
        <v>0.62596365578253599</v>
      </c>
      <c r="T68" s="3">
        <v>67461593</v>
      </c>
      <c r="U68" s="3">
        <f t="shared" si="30"/>
        <v>1096936.4715447153</v>
      </c>
      <c r="V68" s="4">
        <f t="shared" si="31"/>
        <v>0.89492224513715057</v>
      </c>
      <c r="W68" s="3">
        <v>53122891.670000002</v>
      </c>
      <c r="X68" s="3">
        <f t="shared" si="32"/>
        <v>863786.85642276425</v>
      </c>
      <c r="Y68" s="3">
        <v>61553758</v>
      </c>
      <c r="Z68" s="3">
        <f t="shared" si="33"/>
        <v>1000874.1138211382</v>
      </c>
      <c r="AA68" s="4">
        <f t="shared" si="34"/>
        <v>0.15870495872801191</v>
      </c>
      <c r="AB68" s="3">
        <v>18165378</v>
      </c>
      <c r="AC68" s="3">
        <f t="shared" si="35"/>
        <v>295372</v>
      </c>
      <c r="AD68" s="3">
        <f t="shared" si="36"/>
        <v>44</v>
      </c>
      <c r="AE68" s="5"/>
    </row>
    <row r="69" spans="1:31" x14ac:dyDescent="0.25">
      <c r="A69" s="2" t="s">
        <v>67</v>
      </c>
      <c r="B69" s="3">
        <v>3501</v>
      </c>
      <c r="C69" s="3">
        <v>175982000</v>
      </c>
      <c r="D69" s="3">
        <f t="shared" si="20"/>
        <v>2861495.9349593497</v>
      </c>
      <c r="E69" s="3">
        <v>139228392</v>
      </c>
      <c r="F69" s="3">
        <f t="shared" si="21"/>
        <v>2263876.2926829266</v>
      </c>
      <c r="G69" s="4">
        <f t="shared" si="19"/>
        <v>0.79115132229432561</v>
      </c>
      <c r="H69" s="3">
        <v>163093000</v>
      </c>
      <c r="I69" s="3">
        <f t="shared" si="22"/>
        <v>2651918.6991869919</v>
      </c>
      <c r="J69" s="4">
        <f t="shared" si="23"/>
        <v>1.1714061884733971</v>
      </c>
      <c r="K69" s="7">
        <v>163093000</v>
      </c>
      <c r="L69" s="7">
        <f t="shared" si="24"/>
        <v>2651918.6991869919</v>
      </c>
      <c r="M69" s="4">
        <f t="shared" si="25"/>
        <v>1</v>
      </c>
      <c r="N69" s="4">
        <f t="shared" si="26"/>
        <v>0.17140618847339711</v>
      </c>
      <c r="O69" s="3">
        <v>36090000</v>
      </c>
      <c r="P69" s="3">
        <f t="shared" si="27"/>
        <v>586829.26829268294</v>
      </c>
      <c r="Q69" s="3">
        <v>24274403</v>
      </c>
      <c r="R69" s="3">
        <f t="shared" si="28"/>
        <v>394705.73983739835</v>
      </c>
      <c r="S69" s="4">
        <f t="shared" si="29"/>
        <v>0.67260745358825158</v>
      </c>
      <c r="T69" s="3">
        <v>22459000</v>
      </c>
      <c r="U69" s="3">
        <f t="shared" si="30"/>
        <v>365186.99186991871</v>
      </c>
      <c r="V69" s="4">
        <f t="shared" si="31"/>
        <v>-7.4786720810394391E-2</v>
      </c>
      <c r="W69" s="3">
        <v>18761139.699999999</v>
      </c>
      <c r="X69" s="3">
        <f t="shared" si="32"/>
        <v>305059.18211382115</v>
      </c>
      <c r="Y69" s="3">
        <v>43524946</v>
      </c>
      <c r="Z69" s="3">
        <f t="shared" si="33"/>
        <v>707722.6991869919</v>
      </c>
      <c r="AA69" s="4">
        <f t="shared" si="34"/>
        <v>1.3199521295606578</v>
      </c>
      <c r="AB69" s="3">
        <v>9473706</v>
      </c>
      <c r="AC69" s="3">
        <f t="shared" si="35"/>
        <v>154044</v>
      </c>
      <c r="AD69" s="3">
        <f t="shared" si="36"/>
        <v>44</v>
      </c>
      <c r="AE69" s="5"/>
    </row>
    <row r="70" spans="1:31" x14ac:dyDescent="0.25">
      <c r="A70" s="2" t="s">
        <v>68</v>
      </c>
      <c r="B70" s="3">
        <v>50980</v>
      </c>
      <c r="C70" s="3">
        <v>1339230337</v>
      </c>
      <c r="D70" s="3">
        <f t="shared" si="20"/>
        <v>21776103.040650405</v>
      </c>
      <c r="E70" s="3">
        <v>1255766016</v>
      </c>
      <c r="F70" s="3">
        <f t="shared" si="21"/>
        <v>20418959.609756097</v>
      </c>
      <c r="G70" s="4">
        <f t="shared" si="19"/>
        <v>0.93767739671506556</v>
      </c>
      <c r="H70" s="3">
        <v>1468828910</v>
      </c>
      <c r="I70" s="3">
        <f t="shared" si="22"/>
        <v>23883396.910569105</v>
      </c>
      <c r="J70" s="4">
        <f t="shared" si="23"/>
        <v>1.1696676700000774</v>
      </c>
      <c r="K70" s="7">
        <v>1477281970</v>
      </c>
      <c r="L70" s="7">
        <f t="shared" si="24"/>
        <v>24020845.040650405</v>
      </c>
      <c r="M70" s="4">
        <f t="shared" si="25"/>
        <v>1.0057549657025746</v>
      </c>
      <c r="N70" s="4">
        <f t="shared" si="26"/>
        <v>0.17639906732433819</v>
      </c>
      <c r="O70" s="3">
        <v>142171096</v>
      </c>
      <c r="P70" s="3">
        <f t="shared" si="27"/>
        <v>2311725.1382113821</v>
      </c>
      <c r="Q70" s="3">
        <v>129928905</v>
      </c>
      <c r="R70" s="3">
        <f t="shared" si="28"/>
        <v>2112665.1219512196</v>
      </c>
      <c r="S70" s="4">
        <f t="shared" si="29"/>
        <v>0.91389114001062499</v>
      </c>
      <c r="T70" s="3">
        <v>185399271</v>
      </c>
      <c r="U70" s="3">
        <f t="shared" si="30"/>
        <v>3014622.2926829266</v>
      </c>
      <c r="V70" s="4">
        <f t="shared" si="31"/>
        <v>0.42692860376218827</v>
      </c>
      <c r="W70" s="3">
        <v>199272285.40000001</v>
      </c>
      <c r="X70" s="3">
        <f t="shared" si="32"/>
        <v>3240199.7626016261</v>
      </c>
      <c r="Y70" s="3">
        <v>141449122</v>
      </c>
      <c r="Z70" s="3">
        <f t="shared" si="33"/>
        <v>2299985.7235772358</v>
      </c>
      <c r="AA70" s="4">
        <f t="shared" si="34"/>
        <v>-0.29017162764973237</v>
      </c>
      <c r="AB70" s="3">
        <v>135850000</v>
      </c>
      <c r="AC70" s="3">
        <f t="shared" si="35"/>
        <v>2208943.0894308942</v>
      </c>
      <c r="AD70" s="3">
        <f t="shared" si="36"/>
        <v>43.329601597310599</v>
      </c>
      <c r="AE70" s="5"/>
    </row>
    <row r="71" spans="1:31" x14ac:dyDescent="0.25">
      <c r="A71" s="9" t="s">
        <v>69</v>
      </c>
      <c r="B71" s="3">
        <v>49995</v>
      </c>
      <c r="C71" s="3">
        <v>1543318669</v>
      </c>
      <c r="D71" s="3">
        <f t="shared" si="20"/>
        <v>25094612.50406504</v>
      </c>
      <c r="E71" s="3">
        <v>1390822453</v>
      </c>
      <c r="F71" s="3">
        <f t="shared" si="21"/>
        <v>22614999.235772356</v>
      </c>
      <c r="G71" s="4">
        <f t="shared" si="19"/>
        <v>0.90118941793219509</v>
      </c>
      <c r="H71" s="3">
        <v>1522390450</v>
      </c>
      <c r="I71" s="3">
        <f t="shared" si="22"/>
        <v>24754316.260162603</v>
      </c>
      <c r="J71" s="4">
        <f t="shared" si="23"/>
        <v>1.094597262731996</v>
      </c>
      <c r="K71" s="7">
        <v>1515691254</v>
      </c>
      <c r="L71" s="7">
        <f t="shared" si="24"/>
        <v>24645386.243902437</v>
      </c>
      <c r="M71" s="4">
        <f t="shared" si="25"/>
        <v>0.9955995546346208</v>
      </c>
      <c r="N71" s="4">
        <f t="shared" si="26"/>
        <v>8.9780547280250145E-2</v>
      </c>
      <c r="O71" s="3">
        <v>356318335</v>
      </c>
      <c r="P71" s="3">
        <f t="shared" si="27"/>
        <v>5793794.0650406508</v>
      </c>
      <c r="Q71" s="3">
        <v>277861419</v>
      </c>
      <c r="R71" s="3">
        <f t="shared" si="28"/>
        <v>4518071.8536585364</v>
      </c>
      <c r="S71" s="4">
        <f t="shared" si="29"/>
        <v>0.77981229621540527</v>
      </c>
      <c r="T71" s="3">
        <v>319053000</v>
      </c>
      <c r="U71" s="3">
        <f t="shared" si="30"/>
        <v>5187853.658536585</v>
      </c>
      <c r="V71" s="4">
        <f t="shared" si="31"/>
        <v>0.1482450537690517</v>
      </c>
      <c r="W71" s="3">
        <v>305663916.69999999</v>
      </c>
      <c r="X71" s="3">
        <f t="shared" si="32"/>
        <v>4970144.9869918693</v>
      </c>
      <c r="Y71" s="3">
        <v>477342767</v>
      </c>
      <c r="Z71" s="3">
        <f t="shared" si="33"/>
        <v>7761671.008130081</v>
      </c>
      <c r="AA71" s="4">
        <f t="shared" si="34"/>
        <v>0.56165887080645405</v>
      </c>
      <c r="AB71" s="3">
        <v>0</v>
      </c>
      <c r="AC71" s="3">
        <f t="shared" si="35"/>
        <v>0</v>
      </c>
      <c r="AD71" s="3">
        <f t="shared" si="36"/>
        <v>0</v>
      </c>
      <c r="AE71" s="5"/>
    </row>
    <row r="72" spans="1:31" x14ac:dyDescent="0.25">
      <c r="A72" s="2" t="s">
        <v>70</v>
      </c>
      <c r="B72" s="3">
        <v>21970</v>
      </c>
      <c r="C72" s="3">
        <v>318166568</v>
      </c>
      <c r="D72" s="3">
        <f t="shared" si="20"/>
        <v>5173440.1300813006</v>
      </c>
      <c r="E72" s="3">
        <v>308160529</v>
      </c>
      <c r="F72" s="3">
        <f t="shared" si="21"/>
        <v>5010740.3089430891</v>
      </c>
      <c r="G72" s="4">
        <f t="shared" si="19"/>
        <v>0.96855094153072674</v>
      </c>
      <c r="H72" s="3">
        <v>378753252</v>
      </c>
      <c r="I72" s="3">
        <f t="shared" si="22"/>
        <v>6158589.4634146346</v>
      </c>
      <c r="J72" s="4">
        <f t="shared" si="23"/>
        <v>1.2290777577163363</v>
      </c>
      <c r="K72" s="7">
        <v>435386386</v>
      </c>
      <c r="L72" s="7">
        <f t="shared" si="24"/>
        <v>7079453.4308943087</v>
      </c>
      <c r="M72" s="4">
        <f t="shared" si="25"/>
        <v>1.14952514255904</v>
      </c>
      <c r="N72" s="4">
        <f t="shared" si="26"/>
        <v>0.41285578465501666</v>
      </c>
      <c r="O72" s="3">
        <v>54642568</v>
      </c>
      <c r="P72" s="3">
        <f t="shared" si="27"/>
        <v>888497.0406504065</v>
      </c>
      <c r="Q72" s="3">
        <v>48630676</v>
      </c>
      <c r="R72" s="3">
        <f t="shared" si="28"/>
        <v>790742.6991869919</v>
      </c>
      <c r="S72" s="4">
        <f t="shared" si="29"/>
        <v>0.88997786487633601</v>
      </c>
      <c r="T72" s="3">
        <v>99325252</v>
      </c>
      <c r="U72" s="3">
        <f t="shared" si="30"/>
        <v>1615044.7479674798</v>
      </c>
      <c r="V72" s="4">
        <f t="shared" si="31"/>
        <v>1.0424402901575951</v>
      </c>
      <c r="W72" s="3">
        <v>44160118.5</v>
      </c>
      <c r="X72" s="3">
        <f t="shared" si="32"/>
        <v>718050.70731707313</v>
      </c>
      <c r="Y72" s="3">
        <v>51903698</v>
      </c>
      <c r="Z72" s="3">
        <f t="shared" si="33"/>
        <v>843962.56910569104</v>
      </c>
      <c r="AA72" s="4">
        <f t="shared" si="34"/>
        <v>0.17535232610392565</v>
      </c>
      <c r="AB72" s="3">
        <v>59450820</v>
      </c>
      <c r="AC72" s="3">
        <f t="shared" si="35"/>
        <v>966680</v>
      </c>
      <c r="AD72" s="3">
        <f t="shared" si="36"/>
        <v>44</v>
      </c>
      <c r="AE72" s="5"/>
    </row>
    <row r="73" spans="1:31" x14ac:dyDescent="0.25">
      <c r="A73" s="2" t="s">
        <v>71</v>
      </c>
      <c r="B73" s="3">
        <v>17694</v>
      </c>
      <c r="C73" s="3">
        <v>291892979</v>
      </c>
      <c r="D73" s="3">
        <f t="shared" si="20"/>
        <v>4746227.3008130081</v>
      </c>
      <c r="E73" s="3">
        <v>274800487</v>
      </c>
      <c r="F73" s="3">
        <f t="shared" si="21"/>
        <v>4468300.6016260162</v>
      </c>
      <c r="G73" s="4">
        <f t="shared" si="19"/>
        <v>0.94144260660685508</v>
      </c>
      <c r="H73" s="3">
        <v>373539725</v>
      </c>
      <c r="I73" s="3">
        <f t="shared" si="22"/>
        <v>6073816.666666667</v>
      </c>
      <c r="J73" s="4">
        <f t="shared" si="23"/>
        <v>1.3593124563858578</v>
      </c>
      <c r="K73" s="7">
        <v>386591941</v>
      </c>
      <c r="L73" s="7">
        <f t="shared" si="24"/>
        <v>6286047.8211382115</v>
      </c>
      <c r="M73" s="4">
        <f t="shared" si="25"/>
        <v>1.0349419757162375</v>
      </c>
      <c r="N73" s="4">
        <f t="shared" si="26"/>
        <v>0.40680951922767156</v>
      </c>
      <c r="O73" s="3">
        <v>26776300</v>
      </c>
      <c r="P73" s="3">
        <f t="shared" si="27"/>
        <v>435386.99186991871</v>
      </c>
      <c r="Q73" s="3">
        <v>21148183</v>
      </c>
      <c r="R73" s="3">
        <f t="shared" si="28"/>
        <v>343872.89430894307</v>
      </c>
      <c r="S73" s="4">
        <f t="shared" si="29"/>
        <v>0.78980975713597468</v>
      </c>
      <c r="T73" s="3">
        <v>74678737</v>
      </c>
      <c r="U73" s="3">
        <f t="shared" si="30"/>
        <v>1214288.406504065</v>
      </c>
      <c r="V73" s="4">
        <f t="shared" si="31"/>
        <v>2.5312129179135625</v>
      </c>
      <c r="W73" s="3">
        <v>19781182.120000001</v>
      </c>
      <c r="X73" s="3">
        <f t="shared" si="32"/>
        <v>321645.23772357724</v>
      </c>
      <c r="Y73" s="3">
        <v>79569359</v>
      </c>
      <c r="Z73" s="3">
        <f t="shared" si="33"/>
        <v>1293810.7154471544</v>
      </c>
      <c r="AA73" s="4">
        <f t="shared" si="34"/>
        <v>3.0224774493911788</v>
      </c>
      <c r="AB73" s="3">
        <v>47879964</v>
      </c>
      <c r="AC73" s="3">
        <f t="shared" si="35"/>
        <v>778536</v>
      </c>
      <c r="AD73" s="3">
        <f t="shared" si="36"/>
        <v>44</v>
      </c>
      <c r="AE73" s="5"/>
    </row>
    <row r="74" spans="1:31" x14ac:dyDescent="0.25">
      <c r="A74" s="2" t="s">
        <v>72</v>
      </c>
      <c r="B74" s="3">
        <v>84770</v>
      </c>
      <c r="C74" s="3">
        <v>2055360356</v>
      </c>
      <c r="D74" s="3">
        <f t="shared" si="20"/>
        <v>33420493.593495935</v>
      </c>
      <c r="E74" s="3">
        <v>1907268038</v>
      </c>
      <c r="F74" s="3">
        <f t="shared" si="21"/>
        <v>31012488.422764227</v>
      </c>
      <c r="G74" s="4">
        <f t="shared" si="19"/>
        <v>0.92794824636580664</v>
      </c>
      <c r="H74" s="3">
        <v>2329311853</v>
      </c>
      <c r="I74" s="3">
        <f t="shared" si="22"/>
        <v>37874989.479674794</v>
      </c>
      <c r="J74" s="4">
        <f t="shared" si="23"/>
        <v>1.2212818579199616</v>
      </c>
      <c r="K74" s="7">
        <v>2523684372</v>
      </c>
      <c r="L74" s="7">
        <f t="shared" si="24"/>
        <v>41035518.243902437</v>
      </c>
      <c r="M74" s="4">
        <f t="shared" si="25"/>
        <v>1.0834463271844261</v>
      </c>
      <c r="N74" s="4">
        <f t="shared" si="26"/>
        <v>0.32319334342035461</v>
      </c>
      <c r="O74" s="3">
        <v>143396538</v>
      </c>
      <c r="P74" s="3">
        <f t="shared" si="27"/>
        <v>2331651.0243902439</v>
      </c>
      <c r="Q74" s="3">
        <v>57973260</v>
      </c>
      <c r="R74" s="3">
        <f t="shared" si="28"/>
        <v>942654.63414634147</v>
      </c>
      <c r="S74" s="4">
        <f t="shared" si="29"/>
        <v>0.40428632942309944</v>
      </c>
      <c r="T74" s="3">
        <v>296436945</v>
      </c>
      <c r="U74" s="3">
        <f t="shared" si="30"/>
        <v>4820112.9268292682</v>
      </c>
      <c r="V74" s="4">
        <f t="shared" si="31"/>
        <v>4.1133392360546912</v>
      </c>
      <c r="W74" s="3">
        <v>213667653.69999999</v>
      </c>
      <c r="X74" s="3">
        <f t="shared" si="32"/>
        <v>3474270.7918699184</v>
      </c>
      <c r="Y74" s="3">
        <v>120997713</v>
      </c>
      <c r="Z74" s="3">
        <f t="shared" si="33"/>
        <v>1967442.487804878</v>
      </c>
      <c r="AA74" s="4">
        <f t="shared" si="34"/>
        <v>-0.43371066745607267</v>
      </c>
      <c r="AB74" s="3">
        <v>229387620</v>
      </c>
      <c r="AC74" s="3">
        <f t="shared" si="35"/>
        <v>3729880</v>
      </c>
      <c r="AD74" s="3">
        <f t="shared" si="36"/>
        <v>44</v>
      </c>
      <c r="AE74" s="5"/>
    </row>
    <row r="75" spans="1:31" x14ac:dyDescent="0.25">
      <c r="A75" s="2" t="s">
        <v>73</v>
      </c>
      <c r="B75" s="3">
        <v>43893</v>
      </c>
      <c r="C75" s="3">
        <v>1417278300</v>
      </c>
      <c r="D75" s="3">
        <f t="shared" si="20"/>
        <v>23045175.609756097</v>
      </c>
      <c r="E75" s="3">
        <v>1237106296</v>
      </c>
      <c r="F75" s="3">
        <f t="shared" si="21"/>
        <v>20115549.528455283</v>
      </c>
      <c r="G75" s="4">
        <f t="shared" si="19"/>
        <v>0.87287464713175955</v>
      </c>
      <c r="H75" s="3">
        <v>1713643000</v>
      </c>
      <c r="I75" s="3">
        <f t="shared" si="22"/>
        <v>27864113.821138211</v>
      </c>
      <c r="J75" s="4">
        <f t="shared" si="23"/>
        <v>1.3852027150300754</v>
      </c>
      <c r="K75" s="7">
        <v>1774803140</v>
      </c>
      <c r="L75" s="7">
        <f t="shared" si="24"/>
        <v>28858587.642276421</v>
      </c>
      <c r="M75" s="4">
        <f t="shared" si="25"/>
        <v>1.03569012915759</v>
      </c>
      <c r="N75" s="4">
        <f t="shared" si="26"/>
        <v>0.43464077883894303</v>
      </c>
      <c r="O75" s="3">
        <v>344271000</v>
      </c>
      <c r="P75" s="3">
        <f t="shared" si="27"/>
        <v>5597902.4390243907</v>
      </c>
      <c r="Q75" s="3">
        <v>243633210</v>
      </c>
      <c r="R75" s="3">
        <f t="shared" si="28"/>
        <v>3961515.6097560977</v>
      </c>
      <c r="S75" s="4">
        <f t="shared" si="29"/>
        <v>0.70767857298465453</v>
      </c>
      <c r="T75" s="3">
        <v>494031000</v>
      </c>
      <c r="U75" s="3">
        <f t="shared" si="30"/>
        <v>8033024.3902439028</v>
      </c>
      <c r="V75" s="4">
        <f t="shared" si="31"/>
        <v>1.0277654265606893</v>
      </c>
      <c r="W75" s="3">
        <v>385423279.19999999</v>
      </c>
      <c r="X75" s="3">
        <f t="shared" si="32"/>
        <v>6267045.1902439026</v>
      </c>
      <c r="Y75" s="3">
        <v>250099246</v>
      </c>
      <c r="Z75" s="3">
        <f t="shared" si="33"/>
        <v>4066654.4065040653</v>
      </c>
      <c r="AA75" s="4">
        <f t="shared" si="34"/>
        <v>-0.35110498120633499</v>
      </c>
      <c r="AB75" s="3">
        <v>90000000</v>
      </c>
      <c r="AC75" s="3">
        <f t="shared" si="35"/>
        <v>1463414.6341463414</v>
      </c>
      <c r="AD75" s="3">
        <f t="shared" si="36"/>
        <v>33.340501541164684</v>
      </c>
      <c r="AE75" s="5"/>
    </row>
    <row r="76" spans="1:31" x14ac:dyDescent="0.25">
      <c r="A76" s="2" t="s">
        <v>74</v>
      </c>
      <c r="B76" s="3">
        <v>3720</v>
      </c>
      <c r="C76" s="3">
        <v>153879000</v>
      </c>
      <c r="D76" s="3">
        <f t="shared" si="20"/>
        <v>2502097.5609756098</v>
      </c>
      <c r="E76" s="3">
        <v>143650013</v>
      </c>
      <c r="F76" s="3">
        <f t="shared" si="21"/>
        <v>2335772.5691056913</v>
      </c>
      <c r="G76" s="4">
        <f t="shared" si="19"/>
        <v>0.93352577674666459</v>
      </c>
      <c r="H76" s="3">
        <v>158449000</v>
      </c>
      <c r="I76" s="3">
        <f t="shared" si="22"/>
        <v>2576406.5040650405</v>
      </c>
      <c r="J76" s="4">
        <f t="shared" si="23"/>
        <v>1.1030211323405867</v>
      </c>
      <c r="K76" s="7">
        <v>176833000</v>
      </c>
      <c r="L76" s="7">
        <f t="shared" si="24"/>
        <v>2875333.3333333335</v>
      </c>
      <c r="M76" s="4">
        <f t="shared" si="25"/>
        <v>1.1160247145769302</v>
      </c>
      <c r="N76" s="4">
        <f t="shared" si="26"/>
        <v>0.23099884439272547</v>
      </c>
      <c r="O76" s="3">
        <v>22397000</v>
      </c>
      <c r="P76" s="3">
        <f t="shared" si="27"/>
        <v>364178.86178861791</v>
      </c>
      <c r="Q76" s="3">
        <v>18787174</v>
      </c>
      <c r="R76" s="3">
        <f t="shared" si="28"/>
        <v>305482.50406504067</v>
      </c>
      <c r="S76" s="4">
        <f t="shared" si="29"/>
        <v>0.83882546769656652</v>
      </c>
      <c r="T76" s="3">
        <v>21089500</v>
      </c>
      <c r="U76" s="3">
        <f t="shared" si="30"/>
        <v>342918.69918699184</v>
      </c>
      <c r="V76" s="4">
        <f t="shared" si="31"/>
        <v>0.12254775518659698</v>
      </c>
      <c r="W76" s="3">
        <v>33661330.32</v>
      </c>
      <c r="X76" s="3">
        <f t="shared" si="32"/>
        <v>547338.70439024386</v>
      </c>
      <c r="Y76" s="3">
        <v>26860953</v>
      </c>
      <c r="Z76" s="3">
        <f t="shared" si="33"/>
        <v>436763.46341463417</v>
      </c>
      <c r="AA76" s="4">
        <f t="shared" si="34"/>
        <v>-0.20202342733791279</v>
      </c>
      <c r="AB76" s="3">
        <v>10066320</v>
      </c>
      <c r="AC76" s="3">
        <f t="shared" si="35"/>
        <v>163680</v>
      </c>
      <c r="AD76" s="3">
        <f t="shared" si="36"/>
        <v>44</v>
      </c>
      <c r="AE76" s="5"/>
    </row>
    <row r="77" spans="1:31" x14ac:dyDescent="0.25">
      <c r="A77" s="2" t="s">
        <v>75</v>
      </c>
      <c r="B77" s="3">
        <v>62586</v>
      </c>
      <c r="C77" s="3">
        <v>1216675287</v>
      </c>
      <c r="D77" s="3">
        <f t="shared" si="20"/>
        <v>19783338</v>
      </c>
      <c r="E77" s="3">
        <v>1037279892</v>
      </c>
      <c r="F77" s="3">
        <f t="shared" si="21"/>
        <v>16866339.707317073</v>
      </c>
      <c r="G77" s="4">
        <f t="shared" si="19"/>
        <v>0.85255277483087399</v>
      </c>
      <c r="H77" s="3">
        <v>1321539850</v>
      </c>
      <c r="I77" s="3">
        <f t="shared" si="22"/>
        <v>21488452.845528454</v>
      </c>
      <c r="J77" s="4">
        <f t="shared" si="23"/>
        <v>1.2740436406724445</v>
      </c>
      <c r="K77" s="7">
        <v>1404908530</v>
      </c>
      <c r="L77" s="7">
        <f t="shared" si="24"/>
        <v>22844041.138211381</v>
      </c>
      <c r="M77" s="4">
        <f t="shared" si="25"/>
        <v>1.0630844994950399</v>
      </c>
      <c r="N77" s="4">
        <f t="shared" si="26"/>
        <v>0.35441604607910393</v>
      </c>
      <c r="O77" s="3">
        <v>186789883</v>
      </c>
      <c r="P77" s="3">
        <f t="shared" si="27"/>
        <v>3037233.8699186994</v>
      </c>
      <c r="Q77" s="3">
        <v>58754477</v>
      </c>
      <c r="R77" s="3">
        <f t="shared" si="28"/>
        <v>955357.34959349595</v>
      </c>
      <c r="S77" s="4">
        <f t="shared" si="29"/>
        <v>0.31454849725453277</v>
      </c>
      <c r="T77" s="3">
        <v>245780656</v>
      </c>
      <c r="U77" s="3">
        <f t="shared" si="30"/>
        <v>3996433.4308943087</v>
      </c>
      <c r="V77" s="4">
        <f t="shared" si="31"/>
        <v>3.1831817514093435</v>
      </c>
      <c r="W77" s="3">
        <v>188944624.90000001</v>
      </c>
      <c r="X77" s="3">
        <f t="shared" si="32"/>
        <v>3072270.3235772359</v>
      </c>
      <c r="Y77" s="3">
        <v>216886976</v>
      </c>
      <c r="Z77" s="3">
        <f t="shared" si="33"/>
        <v>3526617.4959349595</v>
      </c>
      <c r="AA77" s="4">
        <f t="shared" si="34"/>
        <v>0.14788645675836842</v>
      </c>
      <c r="AB77" s="3">
        <v>169357716</v>
      </c>
      <c r="AC77" s="3">
        <f t="shared" si="35"/>
        <v>2753784</v>
      </c>
      <c r="AD77" s="3">
        <f t="shared" si="36"/>
        <v>44</v>
      </c>
      <c r="AE77" s="5"/>
    </row>
    <row r="78" spans="1:31" x14ac:dyDescent="0.25">
      <c r="A78" s="2" t="s">
        <v>76</v>
      </c>
      <c r="B78" s="3">
        <v>7942</v>
      </c>
      <c r="C78" s="3">
        <v>240624921</v>
      </c>
      <c r="D78" s="3">
        <f t="shared" si="20"/>
        <v>3912600.3414634145</v>
      </c>
      <c r="E78" s="3">
        <v>197235304</v>
      </c>
      <c r="F78" s="3">
        <f t="shared" si="21"/>
        <v>3207078.1138211382</v>
      </c>
      <c r="G78" s="4">
        <f t="shared" si="19"/>
        <v>0.81967945456489111</v>
      </c>
      <c r="H78" s="3">
        <v>239129358</v>
      </c>
      <c r="I78" s="3">
        <f t="shared" si="22"/>
        <v>3888282.2439024393</v>
      </c>
      <c r="J78" s="4">
        <f t="shared" si="23"/>
        <v>1.2124064665421157</v>
      </c>
      <c r="K78" s="7">
        <v>272499010</v>
      </c>
      <c r="L78" s="7">
        <f t="shared" si="24"/>
        <v>4430878.2113821134</v>
      </c>
      <c r="M78" s="4">
        <f t="shared" si="25"/>
        <v>1.139546445819505</v>
      </c>
      <c r="N78" s="4">
        <f t="shared" si="26"/>
        <v>0.38159347983665226</v>
      </c>
      <c r="O78" s="3">
        <v>46144338</v>
      </c>
      <c r="P78" s="3">
        <f t="shared" si="27"/>
        <v>750314.43902439019</v>
      </c>
      <c r="Q78" s="3">
        <v>24412624</v>
      </c>
      <c r="R78" s="3">
        <f t="shared" si="28"/>
        <v>396953.23577235773</v>
      </c>
      <c r="S78" s="4">
        <f t="shared" si="29"/>
        <v>0.5290491760874324</v>
      </c>
      <c r="T78" s="3">
        <v>43203531</v>
      </c>
      <c r="U78" s="3">
        <f t="shared" si="30"/>
        <v>702496.43902439019</v>
      </c>
      <c r="V78" s="4">
        <f t="shared" si="31"/>
        <v>0.76972090341456123</v>
      </c>
      <c r="W78" s="3">
        <v>48391570.909999996</v>
      </c>
      <c r="X78" s="3">
        <f t="shared" si="32"/>
        <v>786854.81154471543</v>
      </c>
      <c r="Y78" s="3">
        <v>48904244</v>
      </c>
      <c r="Z78" s="3">
        <f t="shared" si="33"/>
        <v>795190.9593495935</v>
      </c>
      <c r="AA78" s="4">
        <f t="shared" si="34"/>
        <v>1.0594264256340994E-2</v>
      </c>
      <c r="AB78" s="3">
        <v>19199531</v>
      </c>
      <c r="AC78" s="3">
        <f t="shared" si="35"/>
        <v>312187.49593495933</v>
      </c>
      <c r="AD78" s="3">
        <f t="shared" si="36"/>
        <v>39.30842305904801</v>
      </c>
      <c r="AE78" s="5"/>
    </row>
    <row r="79" spans="1:31" x14ac:dyDescent="0.25">
      <c r="A79" s="2" t="s">
        <v>77</v>
      </c>
      <c r="B79" s="3">
        <v>5471</v>
      </c>
      <c r="C79" s="3">
        <v>132607217</v>
      </c>
      <c r="D79" s="3">
        <f t="shared" si="20"/>
        <v>2156214.9105691058</v>
      </c>
      <c r="E79" s="3">
        <v>121621704</v>
      </c>
      <c r="F79" s="3">
        <f t="shared" si="21"/>
        <v>1977588.6829268292</v>
      </c>
      <c r="G79" s="4">
        <f t="shared" si="19"/>
        <v>0.91715750282279129</v>
      </c>
      <c r="H79" s="3">
        <v>140054951</v>
      </c>
      <c r="I79" s="3">
        <f t="shared" si="22"/>
        <v>2277316.2764227642</v>
      </c>
      <c r="J79" s="4">
        <f t="shared" si="23"/>
        <v>1.1515621504530145</v>
      </c>
      <c r="K79" s="7">
        <v>163627166</v>
      </c>
      <c r="L79" s="7">
        <f t="shared" si="24"/>
        <v>2660604.325203252</v>
      </c>
      <c r="M79" s="4">
        <f t="shared" si="25"/>
        <v>1.1683069026242421</v>
      </c>
      <c r="N79" s="4">
        <f t="shared" si="26"/>
        <v>0.34537800917507294</v>
      </c>
      <c r="O79" s="3">
        <v>7824916</v>
      </c>
      <c r="P79" s="3">
        <f t="shared" si="27"/>
        <v>127234.40650406505</v>
      </c>
      <c r="Q79" s="3">
        <v>5561370</v>
      </c>
      <c r="R79" s="3">
        <f t="shared" si="28"/>
        <v>90428.780487804877</v>
      </c>
      <c r="S79" s="4">
        <f t="shared" si="29"/>
        <v>0.71072584037962838</v>
      </c>
      <c r="T79" s="3">
        <v>18317526</v>
      </c>
      <c r="U79" s="3">
        <f t="shared" si="30"/>
        <v>297845.95121951221</v>
      </c>
      <c r="V79" s="4">
        <f t="shared" si="31"/>
        <v>2.2937074857454189</v>
      </c>
      <c r="W79" s="3">
        <v>22309864.109999999</v>
      </c>
      <c r="X79" s="3">
        <f t="shared" si="32"/>
        <v>362762.0180487805</v>
      </c>
      <c r="Y79" s="3">
        <v>21707496</v>
      </c>
      <c r="Z79" s="3">
        <f t="shared" si="33"/>
        <v>352967.41463414632</v>
      </c>
      <c r="AA79" s="4">
        <f t="shared" si="34"/>
        <v>-2.7000079741857263E-2</v>
      </c>
      <c r="AB79" s="3">
        <v>14804526</v>
      </c>
      <c r="AC79" s="3">
        <f t="shared" si="35"/>
        <v>240724</v>
      </c>
      <c r="AD79" s="3">
        <f t="shared" si="36"/>
        <v>44</v>
      </c>
      <c r="AE79" s="5"/>
    </row>
    <row r="80" spans="1:31" x14ac:dyDescent="0.25">
      <c r="A80" s="2" t="s">
        <v>78</v>
      </c>
      <c r="B80" s="3">
        <v>9200</v>
      </c>
      <c r="C80" s="3">
        <v>256789000</v>
      </c>
      <c r="D80" s="3">
        <f t="shared" si="20"/>
        <v>4175430.8943089433</v>
      </c>
      <c r="E80" s="3">
        <v>225919354</v>
      </c>
      <c r="F80" s="3">
        <f t="shared" si="21"/>
        <v>3673485.4308943087</v>
      </c>
      <c r="G80" s="4">
        <f t="shared" si="19"/>
        <v>0.87978594877506433</v>
      </c>
      <c r="H80" s="3">
        <v>322134200</v>
      </c>
      <c r="I80" s="3">
        <f t="shared" si="22"/>
        <v>5237954.4715447156</v>
      </c>
      <c r="J80" s="4">
        <f t="shared" si="23"/>
        <v>1.425881378892399</v>
      </c>
      <c r="K80" s="7">
        <v>337835076</v>
      </c>
      <c r="L80" s="7">
        <f t="shared" si="24"/>
        <v>5493253.2682926832</v>
      </c>
      <c r="M80" s="4">
        <f t="shared" si="25"/>
        <v>1.0487401710218909</v>
      </c>
      <c r="N80" s="4">
        <f t="shared" si="26"/>
        <v>0.49537908115654417</v>
      </c>
      <c r="O80" s="3">
        <v>91189000</v>
      </c>
      <c r="P80" s="3">
        <f t="shared" si="27"/>
        <v>1482747.9674796748</v>
      </c>
      <c r="Q80" s="3">
        <v>70172904</v>
      </c>
      <c r="R80" s="3">
        <f t="shared" si="28"/>
        <v>1141022.8292682928</v>
      </c>
      <c r="S80" s="4">
        <f t="shared" si="29"/>
        <v>0.76953255326848635</v>
      </c>
      <c r="T80" s="3">
        <v>141945200</v>
      </c>
      <c r="U80" s="3">
        <f t="shared" si="30"/>
        <v>2308052.0325203254</v>
      </c>
      <c r="V80" s="4">
        <f t="shared" si="31"/>
        <v>1.0227921592072062</v>
      </c>
      <c r="W80" s="3">
        <v>67839349.069999993</v>
      </c>
      <c r="X80" s="3">
        <f t="shared" si="32"/>
        <v>1103078.8466666664</v>
      </c>
      <c r="Y80" s="3">
        <v>96417766</v>
      </c>
      <c r="Z80" s="3">
        <f t="shared" si="33"/>
        <v>1567768.5528455283</v>
      </c>
      <c r="AA80" s="4">
        <f t="shared" si="34"/>
        <v>0.42126608409098065</v>
      </c>
      <c r="AB80" s="3">
        <v>24895200</v>
      </c>
      <c r="AC80" s="3">
        <f t="shared" si="35"/>
        <v>404800</v>
      </c>
      <c r="AD80" s="3">
        <f t="shared" si="36"/>
        <v>44</v>
      </c>
      <c r="AE80" s="5"/>
    </row>
    <row r="81" spans="1:31" x14ac:dyDescent="0.25">
      <c r="A81" s="2" t="s">
        <v>79</v>
      </c>
      <c r="B81" s="3">
        <v>44866</v>
      </c>
      <c r="C81" s="3">
        <v>1676727000</v>
      </c>
      <c r="D81" s="3">
        <f t="shared" si="20"/>
        <v>27263853.658536587</v>
      </c>
      <c r="E81" s="3">
        <v>1383854827</v>
      </c>
      <c r="F81" s="3">
        <f t="shared" si="21"/>
        <v>22501704.50406504</v>
      </c>
      <c r="G81" s="4">
        <f t="shared" si="19"/>
        <v>0.82533103301849375</v>
      </c>
      <c r="H81" s="3">
        <v>1897351000</v>
      </c>
      <c r="I81" s="3">
        <f t="shared" si="22"/>
        <v>30851235.772357725</v>
      </c>
      <c r="J81" s="4">
        <f t="shared" si="23"/>
        <v>1.371062168503026</v>
      </c>
      <c r="K81" s="7">
        <v>2157255000</v>
      </c>
      <c r="L81" s="7">
        <f t="shared" si="24"/>
        <v>35077317.073170729</v>
      </c>
      <c r="M81" s="4">
        <f t="shared" si="25"/>
        <v>1.1369825614765006</v>
      </c>
      <c r="N81" s="4">
        <f t="shared" si="26"/>
        <v>0.55887377628809609</v>
      </c>
      <c r="O81" s="3">
        <v>494473000</v>
      </c>
      <c r="P81" s="3">
        <f t="shared" si="27"/>
        <v>8040211.3821138209</v>
      </c>
      <c r="Q81" s="3">
        <v>334957799</v>
      </c>
      <c r="R81" s="3">
        <f t="shared" si="28"/>
        <v>5446468.2764227642</v>
      </c>
      <c r="S81" s="4">
        <f t="shared" si="29"/>
        <v>0.67740361758882695</v>
      </c>
      <c r="T81" s="3">
        <v>643483000</v>
      </c>
      <c r="U81" s="3">
        <f t="shared" si="30"/>
        <v>10463138.211382113</v>
      </c>
      <c r="V81" s="4">
        <f t="shared" si="31"/>
        <v>0.92108678144257805</v>
      </c>
      <c r="W81" s="3">
        <v>346398295.69999999</v>
      </c>
      <c r="X81" s="3">
        <f t="shared" si="32"/>
        <v>5632492.6130081303</v>
      </c>
      <c r="Y81" s="3">
        <v>537307493</v>
      </c>
      <c r="Z81" s="3">
        <f t="shared" si="33"/>
        <v>8736707.2032520324</v>
      </c>
      <c r="AA81" s="4">
        <f t="shared" si="34"/>
        <v>0.55112626034782197</v>
      </c>
      <c r="AB81" s="3">
        <v>121407395</v>
      </c>
      <c r="AC81" s="3">
        <f t="shared" si="35"/>
        <v>1974103.9837398373</v>
      </c>
      <c r="AD81" s="3">
        <f t="shared" si="36"/>
        <v>43.999999637583855</v>
      </c>
      <c r="AE81" s="5"/>
    </row>
    <row r="82" spans="1:31" x14ac:dyDescent="0.25">
      <c r="A82" s="2" t="s">
        <v>80</v>
      </c>
      <c r="B82" s="3">
        <v>25726</v>
      </c>
      <c r="C82" s="3">
        <v>356289490</v>
      </c>
      <c r="D82" s="3">
        <f t="shared" si="20"/>
        <v>5793325.0406504069</v>
      </c>
      <c r="E82" s="3">
        <v>315155880</v>
      </c>
      <c r="F82" s="3">
        <f t="shared" si="21"/>
        <v>5124485.8536585364</v>
      </c>
      <c r="G82" s="4">
        <f t="shared" si="19"/>
        <v>0.88455003261533194</v>
      </c>
      <c r="H82" s="3">
        <v>434004949</v>
      </c>
      <c r="I82" s="3">
        <f t="shared" si="22"/>
        <v>7056991.0406504069</v>
      </c>
      <c r="J82" s="4">
        <f t="shared" si="23"/>
        <v>1.3771120151716667</v>
      </c>
      <c r="K82" s="7">
        <v>485511830</v>
      </c>
      <c r="L82" s="7">
        <f t="shared" si="24"/>
        <v>7894501.3008130081</v>
      </c>
      <c r="M82" s="4">
        <f t="shared" si="25"/>
        <v>1.1186780959956288</v>
      </c>
      <c r="N82" s="4">
        <f t="shared" si="26"/>
        <v>0.54054504710494378</v>
      </c>
      <c r="O82" s="3">
        <v>31582292</v>
      </c>
      <c r="P82" s="3">
        <f t="shared" si="27"/>
        <v>513533.20325203252</v>
      </c>
      <c r="Q82" s="3">
        <v>20058756</v>
      </c>
      <c r="R82" s="3">
        <f t="shared" si="28"/>
        <v>326158.63414634147</v>
      </c>
      <c r="S82" s="4">
        <f t="shared" si="29"/>
        <v>0.63512667161712011</v>
      </c>
      <c r="T82" s="3">
        <v>85795595</v>
      </c>
      <c r="U82" s="3">
        <f t="shared" si="30"/>
        <v>1395050.325203252</v>
      </c>
      <c r="V82" s="4">
        <f t="shared" si="31"/>
        <v>3.2772141502693386</v>
      </c>
      <c r="W82" s="3">
        <v>54361605.710000001</v>
      </c>
      <c r="X82" s="3">
        <f t="shared" si="32"/>
        <v>883928.54813008127</v>
      </c>
      <c r="Y82" s="3">
        <v>24401678</v>
      </c>
      <c r="Z82" s="3">
        <f t="shared" si="33"/>
        <v>396775.25203252031</v>
      </c>
      <c r="AA82" s="4">
        <f t="shared" si="34"/>
        <v>-0.5511229353640813</v>
      </c>
      <c r="AB82" s="3">
        <v>68272595</v>
      </c>
      <c r="AC82" s="3">
        <f t="shared" si="35"/>
        <v>1110123.4959349593</v>
      </c>
      <c r="AD82" s="3">
        <f t="shared" si="36"/>
        <v>43.151811239017306</v>
      </c>
      <c r="AE82" s="5"/>
    </row>
  </sheetData>
  <pageMargins left="0.7" right="0.7" top="0.75" bottom="0.75" header="0.3" footer="0.3"/>
  <pageSetup paperSize="8" scale="5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84"/>
  <sheetViews>
    <sheetView zoomScaleNormal="100" workbookViewId="0"/>
  </sheetViews>
  <sheetFormatPr defaultRowHeight="15" x14ac:dyDescent="0.25"/>
  <cols>
    <col min="1" max="1" width="15.85546875" customWidth="1"/>
    <col min="2" max="2" width="11.28515625" customWidth="1"/>
    <col min="3" max="8" width="12.28515625" customWidth="1"/>
    <col min="9" max="9" width="13.5703125" style="3" customWidth="1"/>
    <col min="10" max="10" width="13" style="2" customWidth="1"/>
    <col min="11" max="12" width="12" style="2" customWidth="1"/>
    <col min="13" max="13" width="14.42578125" customWidth="1"/>
    <col min="14" max="14" width="14" customWidth="1"/>
    <col min="15" max="15" width="13" customWidth="1"/>
    <col min="16" max="16" width="13.85546875" customWidth="1"/>
    <col min="17" max="17" width="14" customWidth="1"/>
    <col min="18" max="18" width="14.5703125" customWidth="1"/>
    <col min="19" max="19" width="14.140625" customWidth="1"/>
    <col min="20" max="20" width="13.5703125" customWidth="1"/>
    <col min="21" max="21" width="10.5703125" customWidth="1"/>
    <col min="22" max="22" width="9.5703125" customWidth="1"/>
    <col min="23" max="23" width="13.140625" customWidth="1"/>
    <col min="24" max="24" width="16.7109375" style="2" customWidth="1"/>
    <col min="25" max="25" width="15" style="2" customWidth="1"/>
    <col min="26" max="26" width="14.140625" style="3" customWidth="1"/>
    <col min="27" max="27" width="13.140625" style="3" customWidth="1"/>
    <col min="28" max="28" width="11.5703125" style="3" customWidth="1"/>
    <col min="29" max="29" width="14.42578125" style="3" customWidth="1"/>
    <col min="30" max="30" width="12.5703125" style="3" customWidth="1"/>
    <col min="31" max="31" width="12.5703125" customWidth="1"/>
  </cols>
  <sheetData>
    <row r="1" spans="1:31" s="2" customFormat="1" ht="76.5" x14ac:dyDescent="0.2">
      <c r="A1" s="17" t="s">
        <v>169</v>
      </c>
      <c r="B1" s="17" t="s">
        <v>89</v>
      </c>
      <c r="C1" s="17" t="s">
        <v>124</v>
      </c>
      <c r="D1" s="17" t="s">
        <v>125</v>
      </c>
      <c r="E1" s="17" t="s">
        <v>126</v>
      </c>
      <c r="F1" s="17" t="s">
        <v>127</v>
      </c>
      <c r="G1" s="17" t="s">
        <v>128</v>
      </c>
      <c r="H1" s="17" t="s">
        <v>129</v>
      </c>
      <c r="I1" s="21" t="s">
        <v>88</v>
      </c>
      <c r="J1" s="17" t="s">
        <v>100</v>
      </c>
      <c r="K1" s="17" t="s">
        <v>139</v>
      </c>
      <c r="L1" s="17" t="s">
        <v>158</v>
      </c>
      <c r="M1" s="14" t="s">
        <v>102</v>
      </c>
      <c r="N1" s="17" t="s">
        <v>103</v>
      </c>
      <c r="O1" s="17" t="s">
        <v>104</v>
      </c>
      <c r="P1" s="17" t="s">
        <v>105</v>
      </c>
      <c r="Q1" s="17" t="s">
        <v>106</v>
      </c>
      <c r="R1" s="17" t="s">
        <v>107</v>
      </c>
      <c r="S1" s="17" t="s">
        <v>108</v>
      </c>
      <c r="T1" s="17" t="s">
        <v>109</v>
      </c>
      <c r="U1" s="17" t="s">
        <v>140</v>
      </c>
      <c r="V1" s="17" t="s">
        <v>110</v>
      </c>
      <c r="W1" s="17" t="s">
        <v>133</v>
      </c>
      <c r="X1" s="17" t="s">
        <v>111</v>
      </c>
      <c r="Y1" s="17" t="s">
        <v>112</v>
      </c>
      <c r="Z1" s="21" t="s">
        <v>99</v>
      </c>
      <c r="AA1" s="21" t="s">
        <v>132</v>
      </c>
      <c r="AB1" s="21" t="s">
        <v>141</v>
      </c>
      <c r="AC1" s="21" t="s">
        <v>142</v>
      </c>
      <c r="AD1" s="21" t="s">
        <v>157</v>
      </c>
      <c r="AE1" s="21" t="s">
        <v>168</v>
      </c>
    </row>
    <row r="2" spans="1:31" x14ac:dyDescent="0.25">
      <c r="A2" s="12" t="s">
        <v>0</v>
      </c>
      <c r="B2" s="3">
        <v>77735</v>
      </c>
      <c r="C2" s="3"/>
      <c r="D2" s="3"/>
      <c r="E2" s="3"/>
      <c r="F2" s="3">
        <v>210350910</v>
      </c>
      <c r="G2" s="3"/>
      <c r="H2" s="3"/>
      <c r="I2" s="3">
        <v>210350910</v>
      </c>
      <c r="J2" s="3">
        <f>I2/61.5</f>
        <v>3420340</v>
      </c>
      <c r="K2" s="3">
        <v>9</v>
      </c>
      <c r="L2" s="3">
        <f>J2/B2</f>
        <v>44</v>
      </c>
      <c r="M2" s="13"/>
      <c r="N2" s="13">
        <v>51115040</v>
      </c>
      <c r="O2" s="13">
        <v>21544640</v>
      </c>
      <c r="P2" s="13">
        <v>39443194</v>
      </c>
      <c r="Q2" s="13"/>
      <c r="R2" s="13">
        <v>1355390</v>
      </c>
      <c r="S2" s="3">
        <f>SUM(M2:R2)</f>
        <v>113458264</v>
      </c>
      <c r="T2" s="3">
        <f>S2/61.5</f>
        <v>1844849.8211382113</v>
      </c>
      <c r="U2" s="3">
        <v>6</v>
      </c>
      <c r="V2" s="3">
        <f t="shared" ref="V2:V33" si="0">T2/B2</f>
        <v>23.732550603180179</v>
      </c>
      <c r="W2" s="3">
        <f>SUM(I2,S2)</f>
        <v>323809174</v>
      </c>
      <c r="X2" s="3">
        <f>SUM(J2,T2)</f>
        <v>5265189.8211382115</v>
      </c>
      <c r="Y2" s="3">
        <f t="shared" ref="Y2:Y33" si="1">X2/B2</f>
        <v>67.732550603180186</v>
      </c>
      <c r="Z2" s="3">
        <v>10123060.926829269</v>
      </c>
      <c r="AA2" s="3">
        <f>W2/Z2</f>
        <v>31.987278980195079</v>
      </c>
      <c r="AB2" s="3">
        <f>SUM(K2,U2)</f>
        <v>15</v>
      </c>
      <c r="AC2" s="3">
        <v>529140589</v>
      </c>
      <c r="AD2" s="3">
        <f>AC2/61.5</f>
        <v>8603912.016260162</v>
      </c>
      <c r="AE2" s="10">
        <f>W2/AC2</f>
        <v>0.61195300593355162</v>
      </c>
    </row>
    <row r="3" spans="1:31" x14ac:dyDescent="0.25">
      <c r="A3" s="12" t="s">
        <v>1</v>
      </c>
      <c r="B3" s="3">
        <v>12676</v>
      </c>
      <c r="C3" s="3"/>
      <c r="D3" s="3"/>
      <c r="E3" s="3"/>
      <c r="F3" s="3"/>
      <c r="G3" s="3"/>
      <c r="H3" s="3">
        <v>34301256</v>
      </c>
      <c r="I3" s="3">
        <v>34301256</v>
      </c>
      <c r="J3" s="3">
        <f t="shared" ref="J3:J66" si="2">I3/61.5</f>
        <v>557744</v>
      </c>
      <c r="K3" s="3">
        <v>12</v>
      </c>
      <c r="L3" s="3">
        <f t="shared" ref="L3:L66" si="3">J3/B3</f>
        <v>44</v>
      </c>
      <c r="M3" s="13"/>
      <c r="N3" s="13"/>
      <c r="O3" s="13"/>
      <c r="P3" s="13">
        <v>10721620</v>
      </c>
      <c r="Q3" s="13"/>
      <c r="R3" s="13">
        <v>3504330</v>
      </c>
      <c r="S3" s="3">
        <f t="shared" ref="S3:S66" si="4">SUM(M3:R3)</f>
        <v>14225950</v>
      </c>
      <c r="T3" s="3">
        <f t="shared" ref="T3:T66" si="5">S3/61.5</f>
        <v>231316.26016260163</v>
      </c>
      <c r="U3" s="3">
        <v>10</v>
      </c>
      <c r="V3" s="3">
        <f t="shared" si="0"/>
        <v>18.248363850000128</v>
      </c>
      <c r="W3" s="3">
        <f t="shared" ref="W3:W66" si="6">SUM(I3,S3)</f>
        <v>48527206</v>
      </c>
      <c r="X3" s="3">
        <f t="shared" ref="X3:X66" si="7">SUM(J3,T3)</f>
        <v>789060.2601626016</v>
      </c>
      <c r="Y3" s="3">
        <f t="shared" si="1"/>
        <v>62.248363850000125</v>
      </c>
      <c r="Z3" s="3">
        <v>2789929.4146341463</v>
      </c>
      <c r="AA3" s="3">
        <f>W3/Z3</f>
        <v>17.393703849802794</v>
      </c>
      <c r="AB3" s="3">
        <f>SUM(K3,U3)</f>
        <v>22</v>
      </c>
      <c r="AC3" s="3">
        <v>126073479</v>
      </c>
      <c r="AD3" s="3">
        <f t="shared" ref="AD3:AD66" si="8">AC3/61.5</f>
        <v>2049975.2682926829</v>
      </c>
      <c r="AE3" s="10">
        <f>W3/AC3</f>
        <v>0.38491208765643725</v>
      </c>
    </row>
    <row r="4" spans="1:31" x14ac:dyDescent="0.25">
      <c r="A4" s="12" t="s">
        <v>2</v>
      </c>
      <c r="B4" s="3">
        <v>10890</v>
      </c>
      <c r="C4" s="3"/>
      <c r="D4" s="3"/>
      <c r="E4" s="3"/>
      <c r="F4" s="3">
        <v>20370518</v>
      </c>
      <c r="G4" s="3"/>
      <c r="H4" s="3">
        <v>9026482</v>
      </c>
      <c r="I4" s="3">
        <v>29397000</v>
      </c>
      <c r="J4" s="3">
        <f t="shared" si="2"/>
        <v>478000</v>
      </c>
      <c r="K4" s="3">
        <v>9</v>
      </c>
      <c r="L4" s="3">
        <f t="shared" si="3"/>
        <v>43.893480257116622</v>
      </c>
      <c r="M4" s="13"/>
      <c r="N4" s="13"/>
      <c r="O4" s="13">
        <v>19680565</v>
      </c>
      <c r="P4" s="13"/>
      <c r="Q4" s="13"/>
      <c r="R4" s="13"/>
      <c r="S4" s="3">
        <f t="shared" si="4"/>
        <v>19680565</v>
      </c>
      <c r="T4" s="3">
        <f t="shared" si="5"/>
        <v>320009.18699186994</v>
      </c>
      <c r="U4" s="3">
        <v>1</v>
      </c>
      <c r="V4" s="3">
        <f t="shared" si="0"/>
        <v>29.38560027473553</v>
      </c>
      <c r="W4" s="3">
        <f t="shared" si="6"/>
        <v>49077565</v>
      </c>
      <c r="X4" s="3">
        <f t="shared" si="7"/>
        <v>798009.18699186994</v>
      </c>
      <c r="Y4" s="3">
        <f t="shared" si="1"/>
        <v>73.279080531852159</v>
      </c>
      <c r="Z4" s="3">
        <v>976506.40650406503</v>
      </c>
      <c r="AA4" s="3">
        <f>W4/Z4</f>
        <v>50.258313384445472</v>
      </c>
      <c r="AB4" s="3">
        <f>SUM(K4,U4)</f>
        <v>10</v>
      </c>
      <c r="AC4" s="3">
        <v>35290797</v>
      </c>
      <c r="AD4" s="3">
        <f t="shared" si="8"/>
        <v>573834.09756097558</v>
      </c>
      <c r="AE4" s="10">
        <f>W4/AC4</f>
        <v>1.3906618487533733</v>
      </c>
    </row>
    <row r="5" spans="1:31" x14ac:dyDescent="0.25">
      <c r="A5" s="12" t="s">
        <v>3</v>
      </c>
      <c r="B5" s="3">
        <v>85164</v>
      </c>
      <c r="C5" s="3">
        <v>69896306</v>
      </c>
      <c r="D5" s="3">
        <v>7681331</v>
      </c>
      <c r="E5" s="3"/>
      <c r="F5" s="3">
        <v>152876147</v>
      </c>
      <c r="G5" s="3"/>
      <c r="H5" s="3"/>
      <c r="I5" s="3">
        <v>230453784</v>
      </c>
      <c r="J5" s="3">
        <f t="shared" si="2"/>
        <v>3747216</v>
      </c>
      <c r="K5" s="3">
        <v>16</v>
      </c>
      <c r="L5" s="3">
        <f t="shared" si="3"/>
        <v>44</v>
      </c>
      <c r="M5" s="13">
        <v>15300000</v>
      </c>
      <c r="N5" s="13">
        <v>43320404</v>
      </c>
      <c r="O5" s="13">
        <v>4055014</v>
      </c>
      <c r="P5" s="13">
        <v>46496617</v>
      </c>
      <c r="Q5" s="13"/>
      <c r="R5" s="13">
        <v>7819476</v>
      </c>
      <c r="S5" s="3">
        <f t="shared" si="4"/>
        <v>116991511</v>
      </c>
      <c r="T5" s="3">
        <f t="shared" si="5"/>
        <v>1902300.9918699188</v>
      </c>
      <c r="U5" s="3">
        <v>65</v>
      </c>
      <c r="V5" s="3">
        <f t="shared" si="0"/>
        <v>22.336914563312185</v>
      </c>
      <c r="W5" s="3">
        <f t="shared" si="6"/>
        <v>347445295</v>
      </c>
      <c r="X5" s="3">
        <f t="shared" si="7"/>
        <v>5649516.991869919</v>
      </c>
      <c r="Y5" s="3">
        <f t="shared" si="1"/>
        <v>66.336914563312192</v>
      </c>
      <c r="Z5" s="3">
        <v>11377925.544715447</v>
      </c>
      <c r="AA5" s="3">
        <f>W5/Z5</f>
        <v>30.536787539568078</v>
      </c>
      <c r="AB5" s="3">
        <f>SUM(K5,U5)</f>
        <v>81</v>
      </c>
      <c r="AC5" s="3">
        <v>591094160</v>
      </c>
      <c r="AD5" s="3">
        <f t="shared" si="8"/>
        <v>9611287.1544715445</v>
      </c>
      <c r="AE5" s="10">
        <f>W5/AC5</f>
        <v>0.58780024996355906</v>
      </c>
    </row>
    <row r="6" spans="1:31" x14ac:dyDescent="0.25">
      <c r="A6" s="12" t="s">
        <v>4</v>
      </c>
      <c r="B6" s="3">
        <v>7339</v>
      </c>
      <c r="C6" s="3"/>
      <c r="D6" s="3"/>
      <c r="E6" s="3"/>
      <c r="F6" s="3">
        <v>19704280</v>
      </c>
      <c r="G6" s="3"/>
      <c r="H6" s="3"/>
      <c r="I6" s="3">
        <v>19704280</v>
      </c>
      <c r="J6" s="3">
        <f t="shared" si="2"/>
        <v>320394.79674796748</v>
      </c>
      <c r="K6" s="3">
        <v>2</v>
      </c>
      <c r="L6" s="3">
        <f t="shared" si="3"/>
        <v>43.656465015392762</v>
      </c>
      <c r="M6" s="13"/>
      <c r="N6" s="13"/>
      <c r="O6" s="13"/>
      <c r="P6" s="13">
        <v>12186409</v>
      </c>
      <c r="Q6" s="13"/>
      <c r="R6" s="13"/>
      <c r="S6" s="3">
        <f t="shared" si="4"/>
        <v>12186409</v>
      </c>
      <c r="T6" s="3">
        <f t="shared" si="5"/>
        <v>198152.99186991871</v>
      </c>
      <c r="U6" s="3">
        <v>1</v>
      </c>
      <c r="V6" s="3">
        <f t="shared" si="0"/>
        <v>26.999998892208573</v>
      </c>
      <c r="W6" s="3">
        <f t="shared" si="6"/>
        <v>31890689</v>
      </c>
      <c r="X6" s="3">
        <f t="shared" si="7"/>
        <v>518547.7886178862</v>
      </c>
      <c r="Y6" s="3">
        <f t="shared" si="1"/>
        <v>70.656463907601335</v>
      </c>
      <c r="Z6" s="3">
        <v>917911.05691056908</v>
      </c>
      <c r="AA6" s="3">
        <f>W6/Z6</f>
        <v>34.742678781248266</v>
      </c>
      <c r="AB6" s="3">
        <f>SUM(K6,U6)</f>
        <v>3</v>
      </c>
      <c r="AC6" s="3">
        <v>44218380</v>
      </c>
      <c r="AD6" s="3">
        <f t="shared" si="8"/>
        <v>718998.04878048785</v>
      </c>
      <c r="AE6" s="10">
        <f>W6/AC6</f>
        <v>0.72120889548644707</v>
      </c>
    </row>
    <row r="7" spans="1:31" x14ac:dyDescent="0.25">
      <c r="A7" s="12" t="s">
        <v>5</v>
      </c>
      <c r="B7" s="3">
        <v>22906</v>
      </c>
      <c r="C7" s="3"/>
      <c r="D7" s="3">
        <v>60000000</v>
      </c>
      <c r="E7" s="3"/>
      <c r="F7" s="2"/>
      <c r="G7" s="3"/>
      <c r="H7" s="3"/>
      <c r="I7" s="3">
        <v>60000000</v>
      </c>
      <c r="J7" s="3">
        <f t="shared" si="2"/>
        <v>975609.75609756098</v>
      </c>
      <c r="K7" s="3">
        <v>1</v>
      </c>
      <c r="L7" s="3">
        <f t="shared" si="3"/>
        <v>42.591886671507943</v>
      </c>
      <c r="M7" s="13">
        <v>3000000</v>
      </c>
      <c r="N7" s="13"/>
      <c r="O7" s="13"/>
      <c r="P7" s="13">
        <v>23336837</v>
      </c>
      <c r="Q7" s="13"/>
      <c r="R7" s="13">
        <v>4070528</v>
      </c>
      <c r="S7" s="3">
        <f t="shared" si="4"/>
        <v>30407365</v>
      </c>
      <c r="T7" s="3">
        <f t="shared" si="5"/>
        <v>494428.69918699184</v>
      </c>
      <c r="U7" s="3">
        <v>13</v>
      </c>
      <c r="V7" s="3">
        <f t="shared" si="0"/>
        <v>21.585117400986285</v>
      </c>
      <c r="W7" s="3">
        <f t="shared" si="6"/>
        <v>90407365</v>
      </c>
      <c r="X7" s="3">
        <f t="shared" si="7"/>
        <v>1470038.4552845529</v>
      </c>
      <c r="Y7" s="3">
        <f t="shared" si="1"/>
        <v>64.177004072494228</v>
      </c>
      <c r="Z7" s="3">
        <v>1144560.3414634147</v>
      </c>
      <c r="AA7" s="3">
        <f>W7/Z7</f>
        <v>78.988727570629209</v>
      </c>
      <c r="AB7" s="3">
        <f>SUM(K7,U7)</f>
        <v>14</v>
      </c>
      <c r="AC7" s="3">
        <v>47694576</v>
      </c>
      <c r="AD7" s="3">
        <f t="shared" si="8"/>
        <v>775521.56097560981</v>
      </c>
      <c r="AE7" s="10">
        <f>W7/AC7</f>
        <v>1.8955481436715151</v>
      </c>
    </row>
    <row r="8" spans="1:31" x14ac:dyDescent="0.25">
      <c r="A8" s="12" t="s">
        <v>6</v>
      </c>
      <c r="B8" s="3">
        <v>11508</v>
      </c>
      <c r="C8" s="3"/>
      <c r="D8" s="3"/>
      <c r="E8" s="3"/>
      <c r="F8" s="3">
        <v>31140648</v>
      </c>
      <c r="G8" s="3"/>
      <c r="H8" s="3"/>
      <c r="I8" s="3">
        <v>31140648</v>
      </c>
      <c r="J8" s="3">
        <f t="shared" si="2"/>
        <v>506352</v>
      </c>
      <c r="K8" s="3">
        <v>2</v>
      </c>
      <c r="L8" s="3">
        <f t="shared" si="3"/>
        <v>44</v>
      </c>
      <c r="M8" s="13"/>
      <c r="N8" s="13"/>
      <c r="O8" s="13"/>
      <c r="P8" s="13">
        <v>7030434</v>
      </c>
      <c r="Q8" s="13"/>
      <c r="R8" s="13">
        <v>4098763</v>
      </c>
      <c r="S8" s="3">
        <f t="shared" si="4"/>
        <v>11129197</v>
      </c>
      <c r="T8" s="3">
        <f t="shared" si="5"/>
        <v>180962.55284552847</v>
      </c>
      <c r="U8" s="3">
        <v>18</v>
      </c>
      <c r="V8" s="3">
        <f t="shared" si="0"/>
        <v>15.724935075211024</v>
      </c>
      <c r="W8" s="3">
        <f t="shared" si="6"/>
        <v>42269845</v>
      </c>
      <c r="X8" s="3">
        <f t="shared" si="7"/>
        <v>687314.55284552847</v>
      </c>
      <c r="Y8" s="3">
        <f t="shared" si="1"/>
        <v>59.724935075211022</v>
      </c>
      <c r="Z8" s="3">
        <v>1200276.7154471544</v>
      </c>
      <c r="AA8" s="3">
        <f>W8/Z8</f>
        <v>35.216749984400622</v>
      </c>
      <c r="AB8" s="3">
        <f>SUM(K8,U8)</f>
        <v>20</v>
      </c>
      <c r="AC8" s="3">
        <v>56025432</v>
      </c>
      <c r="AD8" s="3">
        <f t="shared" si="8"/>
        <v>910982.63414634147</v>
      </c>
      <c r="AE8" s="10">
        <f>W8/AC8</f>
        <v>0.75447602081854537</v>
      </c>
    </row>
    <row r="9" spans="1:31" x14ac:dyDescent="0.25">
      <c r="A9" s="12" t="s">
        <v>7</v>
      </c>
      <c r="B9" s="3">
        <v>13645</v>
      </c>
      <c r="C9" s="3"/>
      <c r="D9" s="3"/>
      <c r="E9" s="3"/>
      <c r="F9" s="3">
        <v>36923370</v>
      </c>
      <c r="G9" s="3"/>
      <c r="H9" s="3"/>
      <c r="I9" s="3">
        <v>36923370</v>
      </c>
      <c r="J9" s="3">
        <f t="shared" si="2"/>
        <v>600380</v>
      </c>
      <c r="K9" s="3">
        <v>6</v>
      </c>
      <c r="L9" s="3">
        <f t="shared" si="3"/>
        <v>44</v>
      </c>
      <c r="M9" s="13"/>
      <c r="N9" s="13">
        <v>12000000</v>
      </c>
      <c r="O9" s="13"/>
      <c r="P9" s="13">
        <v>11798500</v>
      </c>
      <c r="Q9" s="13"/>
      <c r="R9" s="13"/>
      <c r="S9" s="3">
        <f t="shared" si="4"/>
        <v>23798500</v>
      </c>
      <c r="T9" s="3">
        <f t="shared" si="5"/>
        <v>386967.47967479675</v>
      </c>
      <c r="U9" s="3">
        <v>9</v>
      </c>
      <c r="V9" s="3">
        <f t="shared" si="0"/>
        <v>28.359654061912551</v>
      </c>
      <c r="W9" s="3">
        <f t="shared" si="6"/>
        <v>60721870</v>
      </c>
      <c r="X9" s="3">
        <f t="shared" si="7"/>
        <v>987347.47967479681</v>
      </c>
      <c r="Y9" s="3">
        <f t="shared" si="1"/>
        <v>72.359654061912551</v>
      </c>
      <c r="Z9" s="3">
        <v>926248.94308943092</v>
      </c>
      <c r="AA9" s="3">
        <f>W9/Z9</f>
        <v>65.556749568282314</v>
      </c>
      <c r="AB9" s="3">
        <f>SUM(K9,U9)</f>
        <v>15</v>
      </c>
      <c r="AC9" s="3">
        <v>18919294</v>
      </c>
      <c r="AD9" s="3">
        <f t="shared" si="8"/>
        <v>307630.79674796748</v>
      </c>
      <c r="AE9" s="10">
        <f>W9/AC9</f>
        <v>3.2095209260979822</v>
      </c>
    </row>
    <row r="10" spans="1:31" x14ac:dyDescent="0.25">
      <c r="A10" s="12" t="s">
        <v>8</v>
      </c>
      <c r="B10" s="3">
        <v>37968</v>
      </c>
      <c r="C10" s="3"/>
      <c r="D10" s="3"/>
      <c r="E10" s="3"/>
      <c r="F10" s="3">
        <v>78879014</v>
      </c>
      <c r="G10" s="3"/>
      <c r="H10" s="3">
        <v>15000000</v>
      </c>
      <c r="I10" s="3">
        <v>93879014</v>
      </c>
      <c r="J10" s="3">
        <f t="shared" si="2"/>
        <v>1526488.0325203252</v>
      </c>
      <c r="K10" s="3">
        <v>12</v>
      </c>
      <c r="L10" s="3">
        <f t="shared" si="3"/>
        <v>40.204594198280795</v>
      </c>
      <c r="M10" s="13">
        <v>5855496</v>
      </c>
      <c r="N10" s="13">
        <v>34698120</v>
      </c>
      <c r="O10" s="13"/>
      <c r="P10" s="13">
        <v>27645420</v>
      </c>
      <c r="Q10" s="13"/>
      <c r="R10" s="13"/>
      <c r="S10" s="3">
        <f t="shared" si="4"/>
        <v>68199036</v>
      </c>
      <c r="T10" s="3">
        <f t="shared" si="5"/>
        <v>1108927.4146341463</v>
      </c>
      <c r="U10" s="3">
        <v>34</v>
      </c>
      <c r="V10" s="3">
        <f t="shared" si="0"/>
        <v>29.206895665669677</v>
      </c>
      <c r="W10" s="3">
        <f t="shared" si="6"/>
        <v>162078050</v>
      </c>
      <c r="X10" s="3">
        <f t="shared" si="7"/>
        <v>2635415.4471544717</v>
      </c>
      <c r="Y10" s="3">
        <f t="shared" si="1"/>
        <v>69.411489863950479</v>
      </c>
      <c r="Z10" s="3">
        <v>2906088.4552845526</v>
      </c>
      <c r="AA10" s="3">
        <f>W10/Z10</f>
        <v>55.771891493966919</v>
      </c>
      <c r="AB10" s="3">
        <f>SUM(K10,U10)</f>
        <v>46</v>
      </c>
      <c r="AC10" s="3">
        <v>128071202</v>
      </c>
      <c r="AD10" s="3">
        <f t="shared" si="8"/>
        <v>2082458.569105691</v>
      </c>
      <c r="AE10" s="10">
        <f>W10/AC10</f>
        <v>1.265530794346726</v>
      </c>
    </row>
    <row r="11" spans="1:31" x14ac:dyDescent="0.25">
      <c r="A11" s="12" t="s">
        <v>9</v>
      </c>
      <c r="B11" s="3">
        <v>10508</v>
      </c>
      <c r="C11" s="3"/>
      <c r="D11" s="3"/>
      <c r="E11" s="3"/>
      <c r="F11" s="3">
        <v>28434648</v>
      </c>
      <c r="G11" s="3"/>
      <c r="H11" s="3"/>
      <c r="I11" s="3">
        <v>28434648</v>
      </c>
      <c r="J11" s="3">
        <f t="shared" si="2"/>
        <v>462352</v>
      </c>
      <c r="K11" s="3">
        <v>2</v>
      </c>
      <c r="L11" s="3">
        <f t="shared" si="3"/>
        <v>44</v>
      </c>
      <c r="M11" s="13"/>
      <c r="N11" s="13">
        <v>14117973</v>
      </c>
      <c r="O11" s="13"/>
      <c r="P11" s="13">
        <v>1305019</v>
      </c>
      <c r="Q11" s="13"/>
      <c r="R11" s="13"/>
      <c r="S11" s="3">
        <f t="shared" si="4"/>
        <v>15422992</v>
      </c>
      <c r="T11" s="3">
        <f t="shared" si="5"/>
        <v>250780.35772357724</v>
      </c>
      <c r="U11" s="3">
        <v>3</v>
      </c>
      <c r="V11" s="3">
        <f t="shared" si="0"/>
        <v>23.865660232544464</v>
      </c>
      <c r="W11" s="3">
        <f t="shared" si="6"/>
        <v>43857640</v>
      </c>
      <c r="X11" s="3">
        <f t="shared" si="7"/>
        <v>713132.35772357718</v>
      </c>
      <c r="Y11" s="3">
        <f t="shared" si="1"/>
        <v>67.865660232544457</v>
      </c>
      <c r="Z11" s="3">
        <v>890657.31707317068</v>
      </c>
      <c r="AA11" s="3">
        <f>W11/Z11</f>
        <v>49.241879182133232</v>
      </c>
      <c r="AB11" s="3">
        <f>SUM(K11,U11)</f>
        <v>5</v>
      </c>
      <c r="AC11" s="3">
        <v>27588568</v>
      </c>
      <c r="AD11" s="3">
        <f t="shared" si="8"/>
        <v>448594.60162601626</v>
      </c>
      <c r="AE11" s="10">
        <f>W11/AC11</f>
        <v>1.589703387287082</v>
      </c>
    </row>
    <row r="12" spans="1:31" x14ac:dyDescent="0.25">
      <c r="A12" s="12" t="s">
        <v>10</v>
      </c>
      <c r="B12" s="3">
        <v>10552</v>
      </c>
      <c r="C12" s="3"/>
      <c r="D12" s="3"/>
      <c r="E12" s="3"/>
      <c r="F12" s="3"/>
      <c r="G12" s="3"/>
      <c r="H12" s="3">
        <v>28072195</v>
      </c>
      <c r="I12" s="3">
        <v>28072195</v>
      </c>
      <c r="J12" s="3">
        <f t="shared" si="2"/>
        <v>456458.45528455282</v>
      </c>
      <c r="K12" s="3">
        <v>1</v>
      </c>
      <c r="L12" s="3">
        <f t="shared" si="3"/>
        <v>43.258003722948523</v>
      </c>
      <c r="M12" s="13"/>
      <c r="N12" s="13"/>
      <c r="O12" s="13"/>
      <c r="P12" s="13">
        <v>6918256</v>
      </c>
      <c r="Q12" s="13"/>
      <c r="R12" s="13">
        <v>3598146</v>
      </c>
      <c r="S12" s="3">
        <f t="shared" si="4"/>
        <v>10516402</v>
      </c>
      <c r="T12" s="3">
        <f t="shared" si="5"/>
        <v>170998.40650406503</v>
      </c>
      <c r="U12" s="3">
        <v>5</v>
      </c>
      <c r="V12" s="3">
        <f t="shared" si="0"/>
        <v>16.205307667178264</v>
      </c>
      <c r="W12" s="3">
        <f t="shared" si="6"/>
        <v>38588597</v>
      </c>
      <c r="X12" s="3">
        <f t="shared" si="7"/>
        <v>627456.86178861791</v>
      </c>
      <c r="Y12" s="3">
        <f t="shared" si="1"/>
        <v>59.46331139012679</v>
      </c>
      <c r="Z12" s="3">
        <v>876030.61788617889</v>
      </c>
      <c r="AA12" s="3">
        <f>W12/Z12</f>
        <v>44.049370207073913</v>
      </c>
      <c r="AB12" s="3">
        <f>SUM(K12,U12)</f>
        <v>6</v>
      </c>
      <c r="AC12" s="3">
        <v>32646399</v>
      </c>
      <c r="AD12" s="3">
        <f t="shared" si="8"/>
        <v>530835.75609756098</v>
      </c>
      <c r="AE12" s="10">
        <f>W12/AC12</f>
        <v>1.1820169507822287</v>
      </c>
    </row>
    <row r="13" spans="1:31" x14ac:dyDescent="0.25">
      <c r="A13" s="12" t="s">
        <v>11</v>
      </c>
      <c r="B13" s="3">
        <v>2359</v>
      </c>
      <c r="C13" s="3">
        <v>2430517</v>
      </c>
      <c r="D13" s="3"/>
      <c r="E13" s="3"/>
      <c r="F13" s="3">
        <v>3952937</v>
      </c>
      <c r="G13" s="3"/>
      <c r="H13" s="3"/>
      <c r="I13" s="3">
        <v>6383454</v>
      </c>
      <c r="J13" s="3">
        <f t="shared" si="2"/>
        <v>103796</v>
      </c>
      <c r="K13" s="3">
        <v>3</v>
      </c>
      <c r="L13" s="3">
        <f t="shared" si="3"/>
        <v>44</v>
      </c>
      <c r="M13" s="13"/>
      <c r="N13" s="13"/>
      <c r="O13" s="13"/>
      <c r="P13" s="13">
        <v>3897300</v>
      </c>
      <c r="Q13" s="13"/>
      <c r="R13" s="13"/>
      <c r="S13" s="3">
        <f t="shared" si="4"/>
        <v>3897300</v>
      </c>
      <c r="T13" s="3">
        <f t="shared" si="5"/>
        <v>63370.731707317071</v>
      </c>
      <c r="U13" s="3">
        <v>6</v>
      </c>
      <c r="V13" s="3">
        <f t="shared" si="0"/>
        <v>26.863387752147975</v>
      </c>
      <c r="W13" s="3">
        <f t="shared" si="6"/>
        <v>10280754</v>
      </c>
      <c r="X13" s="3">
        <f t="shared" si="7"/>
        <v>167166.73170731706</v>
      </c>
      <c r="Y13" s="3">
        <f t="shared" si="1"/>
        <v>70.863387752147972</v>
      </c>
      <c r="Z13" s="3">
        <v>379778.73170731706</v>
      </c>
      <c r="AA13" s="3">
        <f>W13/Z13</f>
        <v>27.070378464276505</v>
      </c>
      <c r="AB13" s="3">
        <f>SUM(K13,U13)</f>
        <v>9</v>
      </c>
      <c r="AC13" s="3">
        <v>13856737</v>
      </c>
      <c r="AD13" s="3">
        <f t="shared" si="8"/>
        <v>225312.79674796748</v>
      </c>
      <c r="AE13" s="10">
        <f>W13/AC13</f>
        <v>0.74193181266267805</v>
      </c>
    </row>
    <row r="14" spans="1:31" x14ac:dyDescent="0.25">
      <c r="A14" s="12" t="s">
        <v>12</v>
      </c>
      <c r="B14" s="3">
        <v>48463</v>
      </c>
      <c r="C14" s="3"/>
      <c r="D14" s="3"/>
      <c r="E14" s="3"/>
      <c r="F14" s="3">
        <v>131140878</v>
      </c>
      <c r="G14" s="3"/>
      <c r="H14" s="3"/>
      <c r="I14" s="3">
        <v>131140878</v>
      </c>
      <c r="J14" s="3">
        <f t="shared" si="2"/>
        <v>2132372</v>
      </c>
      <c r="K14" s="3">
        <v>1</v>
      </c>
      <c r="L14" s="3">
        <f t="shared" si="3"/>
        <v>44</v>
      </c>
      <c r="M14" s="13">
        <v>4100000</v>
      </c>
      <c r="N14" s="13">
        <v>11081444</v>
      </c>
      <c r="O14" s="13"/>
      <c r="P14" s="13">
        <v>74174186</v>
      </c>
      <c r="Q14" s="13"/>
      <c r="R14" s="13"/>
      <c r="S14" s="3">
        <f t="shared" si="4"/>
        <v>89355630</v>
      </c>
      <c r="T14" s="3">
        <f t="shared" si="5"/>
        <v>1452937.0731707318</v>
      </c>
      <c r="U14" s="3">
        <v>17</v>
      </c>
      <c r="V14" s="3">
        <f t="shared" si="0"/>
        <v>29.980337023517567</v>
      </c>
      <c r="W14" s="3">
        <f t="shared" si="6"/>
        <v>220496508</v>
      </c>
      <c r="X14" s="3">
        <f t="shared" si="7"/>
        <v>3585309.0731707318</v>
      </c>
      <c r="Y14" s="3">
        <f t="shared" si="1"/>
        <v>73.980337023517563</v>
      </c>
      <c r="Z14" s="3">
        <v>4921573.1382113826</v>
      </c>
      <c r="AA14" s="3">
        <f>W14/Z14</f>
        <v>44.80203825237345</v>
      </c>
      <c r="AB14" s="3">
        <f>SUM(K14,U14)</f>
        <v>18</v>
      </c>
      <c r="AC14" s="3">
        <v>153335610</v>
      </c>
      <c r="AD14" s="3">
        <f t="shared" si="8"/>
        <v>2493261.9512195121</v>
      </c>
      <c r="AE14" s="10">
        <f>W14/AC14</f>
        <v>1.4379993531835169</v>
      </c>
    </row>
    <row r="15" spans="1:31" x14ac:dyDescent="0.25">
      <c r="A15" s="12" t="s">
        <v>13</v>
      </c>
      <c r="B15" s="3">
        <v>14475</v>
      </c>
      <c r="C15" s="3"/>
      <c r="D15" s="3"/>
      <c r="E15" s="3"/>
      <c r="F15" s="3"/>
      <c r="G15" s="3"/>
      <c r="H15" s="3">
        <v>38880260</v>
      </c>
      <c r="I15" s="3">
        <v>38880260</v>
      </c>
      <c r="J15" s="3">
        <f t="shared" si="2"/>
        <v>632199.34959349595</v>
      </c>
      <c r="K15" s="3">
        <v>2</v>
      </c>
      <c r="L15" s="3">
        <f t="shared" si="3"/>
        <v>43.675257312158614</v>
      </c>
      <c r="M15" s="13">
        <v>1703541</v>
      </c>
      <c r="N15" s="13">
        <v>5224883</v>
      </c>
      <c r="O15" s="13"/>
      <c r="P15" s="13">
        <v>15157569</v>
      </c>
      <c r="Q15" s="13"/>
      <c r="R15" s="13">
        <v>2135297</v>
      </c>
      <c r="S15" s="3">
        <f t="shared" si="4"/>
        <v>24221290</v>
      </c>
      <c r="T15" s="3">
        <f t="shared" si="5"/>
        <v>393842.11382113822</v>
      </c>
      <c r="U15" s="3">
        <v>13</v>
      </c>
      <c r="V15" s="3">
        <f t="shared" si="0"/>
        <v>27.208436187988823</v>
      </c>
      <c r="W15" s="3">
        <f t="shared" si="6"/>
        <v>63101550</v>
      </c>
      <c r="X15" s="3">
        <f t="shared" si="7"/>
        <v>1026041.4634146341</v>
      </c>
      <c r="Y15" s="3">
        <f t="shared" si="1"/>
        <v>70.88369350014743</v>
      </c>
      <c r="Z15" s="3">
        <v>1429128.5365853659</v>
      </c>
      <c r="AA15" s="3">
        <f>W15/Z15</f>
        <v>44.153866069156592</v>
      </c>
      <c r="AB15" s="3">
        <f>SUM(K15,U15)</f>
        <v>15</v>
      </c>
      <c r="AC15" s="3">
        <v>62741583</v>
      </c>
      <c r="AD15" s="3">
        <f t="shared" si="8"/>
        <v>1020188.3414634146</v>
      </c>
      <c r="AE15" s="10">
        <f>W15/AC15</f>
        <v>1.005737295471171</v>
      </c>
    </row>
    <row r="16" spans="1:31" x14ac:dyDescent="0.25">
      <c r="A16" s="12" t="s">
        <v>14</v>
      </c>
      <c r="B16" s="3">
        <v>19842</v>
      </c>
      <c r="C16" s="3"/>
      <c r="D16" s="3"/>
      <c r="E16" s="3"/>
      <c r="F16" s="3">
        <v>26697856</v>
      </c>
      <c r="G16" s="3"/>
      <c r="H16" s="3">
        <v>26994596</v>
      </c>
      <c r="I16" s="3">
        <v>53692452</v>
      </c>
      <c r="J16" s="3">
        <f t="shared" si="2"/>
        <v>873048</v>
      </c>
      <c r="K16" s="3">
        <v>4</v>
      </c>
      <c r="L16" s="3">
        <f t="shared" si="3"/>
        <v>44</v>
      </c>
      <c r="M16" s="13"/>
      <c r="N16" s="13"/>
      <c r="O16" s="13"/>
      <c r="P16" s="13">
        <v>17187109</v>
      </c>
      <c r="Q16" s="13"/>
      <c r="R16" s="13">
        <v>5348192</v>
      </c>
      <c r="S16" s="3">
        <f t="shared" si="4"/>
        <v>22535301</v>
      </c>
      <c r="T16" s="3">
        <f t="shared" si="5"/>
        <v>366427.65853658534</v>
      </c>
      <c r="U16" s="3">
        <v>11</v>
      </c>
      <c r="V16" s="3">
        <f t="shared" si="0"/>
        <v>18.46727439454618</v>
      </c>
      <c r="W16" s="3">
        <f t="shared" si="6"/>
        <v>76227753</v>
      </c>
      <c r="X16" s="3">
        <f t="shared" si="7"/>
        <v>1239475.6585365853</v>
      </c>
      <c r="Y16" s="3">
        <f t="shared" si="1"/>
        <v>62.46727439454618</v>
      </c>
      <c r="Z16" s="3">
        <v>931266.60162601632</v>
      </c>
      <c r="AA16" s="3">
        <f>W16/Z16</f>
        <v>81.853846005971121</v>
      </c>
      <c r="AB16" s="3">
        <f>SUM(K16,U16)</f>
        <v>15</v>
      </c>
      <c r="AC16" s="8">
        <v>34679086</v>
      </c>
      <c r="AD16" s="3">
        <f t="shared" si="8"/>
        <v>563887.57723577239</v>
      </c>
      <c r="AE16" s="10">
        <f>W16/AC16</f>
        <v>2.1980900246332906</v>
      </c>
    </row>
    <row r="17" spans="1:31" x14ac:dyDescent="0.25">
      <c r="A17" s="12" t="s">
        <v>15</v>
      </c>
      <c r="B17" s="3">
        <v>69626</v>
      </c>
      <c r="C17" s="3"/>
      <c r="D17" s="3">
        <v>33047868</v>
      </c>
      <c r="E17" s="3">
        <v>87514771</v>
      </c>
      <c r="F17" s="3">
        <v>20336506</v>
      </c>
      <c r="G17" s="3">
        <v>7508811</v>
      </c>
      <c r="H17" s="3"/>
      <c r="I17" s="3">
        <v>148407956</v>
      </c>
      <c r="J17" s="3">
        <f t="shared" si="2"/>
        <v>2413137.4959349595</v>
      </c>
      <c r="K17" s="3">
        <v>4</v>
      </c>
      <c r="L17" s="3">
        <f t="shared" si="3"/>
        <v>34.65856857976847</v>
      </c>
      <c r="M17" s="13"/>
      <c r="N17" s="13">
        <v>11224939</v>
      </c>
      <c r="O17" s="13"/>
      <c r="P17" s="13">
        <v>26944975</v>
      </c>
      <c r="Q17" s="13">
        <v>28000000</v>
      </c>
      <c r="R17" s="13">
        <v>17230812</v>
      </c>
      <c r="S17" s="3">
        <f t="shared" si="4"/>
        <v>83400726</v>
      </c>
      <c r="T17" s="3">
        <f t="shared" si="5"/>
        <v>1356109.3658536586</v>
      </c>
      <c r="U17" s="3">
        <v>16</v>
      </c>
      <c r="V17" s="3">
        <f t="shared" si="0"/>
        <v>19.477054058163024</v>
      </c>
      <c r="W17" s="3">
        <f t="shared" si="6"/>
        <v>231808682</v>
      </c>
      <c r="X17" s="3">
        <f t="shared" si="7"/>
        <v>3769246.8617886184</v>
      </c>
      <c r="Y17" s="3">
        <f t="shared" si="1"/>
        <v>54.135622637931498</v>
      </c>
      <c r="Z17" s="3">
        <v>11721682.552845528</v>
      </c>
      <c r="AA17" s="3">
        <f>W17/Z17</f>
        <v>19.776058680562603</v>
      </c>
      <c r="AB17" s="3">
        <f>SUM(K17,U17)</f>
        <v>20</v>
      </c>
      <c r="AC17" s="8">
        <v>621666869</v>
      </c>
      <c r="AD17" s="3">
        <f t="shared" si="8"/>
        <v>10108404.373983739</v>
      </c>
      <c r="AE17" s="10">
        <f>W17/AC17</f>
        <v>0.37288247702967103</v>
      </c>
    </row>
    <row r="18" spans="1:31" x14ac:dyDescent="0.25">
      <c r="A18" s="12" t="s">
        <v>16</v>
      </c>
      <c r="B18" s="3">
        <v>21582</v>
      </c>
      <c r="C18" s="3"/>
      <c r="D18" s="3"/>
      <c r="E18" s="3">
        <v>40675096</v>
      </c>
      <c r="F18" s="3">
        <v>17725796</v>
      </c>
      <c r="G18" s="3"/>
      <c r="H18" s="3"/>
      <c r="I18" s="3">
        <v>58400892</v>
      </c>
      <c r="J18" s="3">
        <f t="shared" si="2"/>
        <v>949608</v>
      </c>
      <c r="K18" s="3">
        <v>3</v>
      </c>
      <c r="L18" s="3">
        <f t="shared" si="3"/>
        <v>44</v>
      </c>
      <c r="M18" s="13"/>
      <c r="N18" s="13"/>
      <c r="O18" s="13"/>
      <c r="P18" s="13">
        <v>18081810</v>
      </c>
      <c r="Q18" s="13"/>
      <c r="R18" s="13">
        <v>4934345</v>
      </c>
      <c r="S18" s="3">
        <f t="shared" si="4"/>
        <v>23016155</v>
      </c>
      <c r="T18" s="3">
        <f t="shared" si="5"/>
        <v>374246.42276422767</v>
      </c>
      <c r="U18" s="3">
        <v>8</v>
      </c>
      <c r="V18" s="3">
        <f t="shared" si="0"/>
        <v>17.340673837653028</v>
      </c>
      <c r="W18" s="3">
        <f t="shared" si="6"/>
        <v>81417047</v>
      </c>
      <c r="X18" s="3">
        <f t="shared" si="7"/>
        <v>1323854.4227642277</v>
      </c>
      <c r="Y18" s="3">
        <f t="shared" si="1"/>
        <v>61.340673837653028</v>
      </c>
      <c r="Z18" s="3">
        <v>2644355.1382113821</v>
      </c>
      <c r="AA18" s="3">
        <f>W18/Z18</f>
        <v>30.78899873300292</v>
      </c>
      <c r="AB18" s="3">
        <f>SUM(K18,U18)</f>
        <v>11</v>
      </c>
      <c r="AC18" s="8">
        <v>102532607</v>
      </c>
      <c r="AD18" s="3">
        <f t="shared" si="8"/>
        <v>1667196.8617886179</v>
      </c>
      <c r="AE18" s="10">
        <f>W18/AC18</f>
        <v>0.79406004959963616</v>
      </c>
    </row>
    <row r="19" spans="1:31" x14ac:dyDescent="0.25">
      <c r="A19" s="12" t="s">
        <v>17</v>
      </c>
      <c r="B19" s="3">
        <v>59770</v>
      </c>
      <c r="C19" s="3"/>
      <c r="D19" s="3"/>
      <c r="E19" s="3"/>
      <c r="F19" s="3">
        <v>161175829</v>
      </c>
      <c r="G19" s="3"/>
      <c r="H19" s="3"/>
      <c r="I19" s="3">
        <v>161175829</v>
      </c>
      <c r="J19" s="3">
        <f t="shared" si="2"/>
        <v>2620745.1869918699</v>
      </c>
      <c r="K19" s="3">
        <v>13</v>
      </c>
      <c r="L19" s="3">
        <f t="shared" si="3"/>
        <v>43.847167257685626</v>
      </c>
      <c r="M19" s="13">
        <v>7265566</v>
      </c>
      <c r="N19" s="13">
        <v>9541008</v>
      </c>
      <c r="O19" s="13"/>
      <c r="P19" s="13">
        <v>76525393</v>
      </c>
      <c r="Q19" s="13"/>
      <c r="R19" s="13">
        <v>4118521</v>
      </c>
      <c r="S19" s="3">
        <f t="shared" si="4"/>
        <v>97450488</v>
      </c>
      <c r="T19" s="3">
        <f t="shared" si="5"/>
        <v>1584560.7804878049</v>
      </c>
      <c r="U19" s="3">
        <v>49</v>
      </c>
      <c r="V19" s="3">
        <f t="shared" si="0"/>
        <v>26.510971733106992</v>
      </c>
      <c r="W19" s="3">
        <f t="shared" si="6"/>
        <v>258626317</v>
      </c>
      <c r="X19" s="3">
        <f t="shared" si="7"/>
        <v>4205305.9674796751</v>
      </c>
      <c r="Y19" s="3">
        <f t="shared" si="1"/>
        <v>70.358138990792625</v>
      </c>
      <c r="Z19" s="3">
        <v>4183384.7317073173</v>
      </c>
      <c r="AA19" s="3">
        <f>W19/Z19</f>
        <v>61.822264407043861</v>
      </c>
      <c r="AB19" s="3">
        <f>SUM(K19,U19)</f>
        <v>62</v>
      </c>
      <c r="AC19" s="8">
        <v>129572384</v>
      </c>
      <c r="AD19" s="3">
        <f t="shared" si="8"/>
        <v>2106868.0325203254</v>
      </c>
      <c r="AE19" s="10">
        <f>W19/AC19</f>
        <v>1.995998753870269</v>
      </c>
    </row>
    <row r="20" spans="1:31" x14ac:dyDescent="0.25">
      <c r="A20" s="12" t="s">
        <v>18</v>
      </c>
      <c r="B20" s="3">
        <v>526502</v>
      </c>
      <c r="C20" s="3"/>
      <c r="D20" s="3"/>
      <c r="E20" s="3"/>
      <c r="F20" s="3"/>
      <c r="G20" s="3"/>
      <c r="H20" s="3"/>
      <c r="I20" s="3">
        <v>0</v>
      </c>
      <c r="J20" s="3">
        <f t="shared" si="2"/>
        <v>0</v>
      </c>
      <c r="K20" s="3">
        <v>0</v>
      </c>
      <c r="L20" s="3">
        <f t="shared" si="3"/>
        <v>0</v>
      </c>
      <c r="M20" s="13"/>
      <c r="N20" s="13"/>
      <c r="O20" s="13"/>
      <c r="P20" s="13"/>
      <c r="Q20" s="13"/>
      <c r="R20" s="13"/>
      <c r="S20" s="3">
        <f t="shared" si="4"/>
        <v>0</v>
      </c>
      <c r="T20" s="3">
        <f t="shared" si="5"/>
        <v>0</v>
      </c>
      <c r="U20" s="3">
        <v>0</v>
      </c>
      <c r="V20" s="3">
        <f t="shared" si="0"/>
        <v>0</v>
      </c>
      <c r="W20" s="3">
        <f t="shared" si="6"/>
        <v>0</v>
      </c>
      <c r="X20" s="3">
        <f t="shared" si="7"/>
        <v>0</v>
      </c>
      <c r="Y20" s="13">
        <f t="shared" si="1"/>
        <v>0</v>
      </c>
      <c r="Z20" s="3">
        <v>7325954.325203252</v>
      </c>
      <c r="AA20" s="3">
        <f>W20/Z20</f>
        <v>0</v>
      </c>
      <c r="AB20" s="3">
        <f>SUM(K20,U20)</f>
        <v>0</v>
      </c>
      <c r="AC20" s="8">
        <v>228268107</v>
      </c>
      <c r="AD20" s="3">
        <f t="shared" si="8"/>
        <v>3711676.5365853659</v>
      </c>
      <c r="AE20" s="10">
        <f>W20/AC20</f>
        <v>0</v>
      </c>
    </row>
    <row r="21" spans="1:31" x14ac:dyDescent="0.25">
      <c r="A21" s="12" t="s">
        <v>19</v>
      </c>
      <c r="B21" s="3">
        <v>3233</v>
      </c>
      <c r="C21" s="3"/>
      <c r="D21" s="3"/>
      <c r="E21" s="3"/>
      <c r="F21" s="3">
        <v>8748498</v>
      </c>
      <c r="G21" s="3"/>
      <c r="H21" s="3"/>
      <c r="I21" s="3">
        <v>8748498</v>
      </c>
      <c r="J21" s="3">
        <f t="shared" si="2"/>
        <v>142252</v>
      </c>
      <c r="K21" s="3">
        <v>1</v>
      </c>
      <c r="L21" s="3">
        <f t="shared" si="3"/>
        <v>44</v>
      </c>
      <c r="M21" s="13"/>
      <c r="N21" s="13">
        <v>6678757</v>
      </c>
      <c r="O21" s="13"/>
      <c r="P21" s="13"/>
      <c r="Q21" s="13"/>
      <c r="R21" s="13"/>
      <c r="S21" s="3">
        <f t="shared" si="4"/>
        <v>6678757</v>
      </c>
      <c r="T21" s="3">
        <f t="shared" si="5"/>
        <v>108597.67479674796</v>
      </c>
      <c r="U21" s="3">
        <v>1</v>
      </c>
      <c r="V21" s="3">
        <f t="shared" si="0"/>
        <v>33.590372655969055</v>
      </c>
      <c r="W21" s="3">
        <f t="shared" si="6"/>
        <v>15427255</v>
      </c>
      <c r="X21" s="3">
        <f t="shared" si="7"/>
        <v>250849.67479674798</v>
      </c>
      <c r="Y21" s="3">
        <f t="shared" si="1"/>
        <v>77.590372655969063</v>
      </c>
      <c r="Z21" s="3">
        <v>490035.21951219509</v>
      </c>
      <c r="AA21" s="3">
        <f>W21/Z21</f>
        <v>31.481931064785588</v>
      </c>
      <c r="AB21" s="3">
        <f>SUM(K21,U21)</f>
        <v>2</v>
      </c>
      <c r="AC21" s="8">
        <v>19291826</v>
      </c>
      <c r="AD21" s="3">
        <f t="shared" si="8"/>
        <v>313688.22764227644</v>
      </c>
      <c r="AE21" s="10">
        <f>W21/AC21</f>
        <v>0.79967831971945014</v>
      </c>
    </row>
    <row r="22" spans="1:31" x14ac:dyDescent="0.25">
      <c r="A22" s="12" t="s">
        <v>20</v>
      </c>
      <c r="B22" s="3">
        <v>15412</v>
      </c>
      <c r="C22" s="3"/>
      <c r="D22" s="3"/>
      <c r="E22" s="3"/>
      <c r="F22" s="3">
        <v>41702159</v>
      </c>
      <c r="G22" s="3"/>
      <c r="H22" s="3"/>
      <c r="I22" s="3">
        <v>41702159</v>
      </c>
      <c r="J22" s="3">
        <f t="shared" si="2"/>
        <v>678083.88617886184</v>
      </c>
      <c r="K22" s="3">
        <v>3</v>
      </c>
      <c r="L22" s="3">
        <f t="shared" si="3"/>
        <v>43.997137696526202</v>
      </c>
      <c r="M22" s="13"/>
      <c r="N22" s="13"/>
      <c r="O22" s="13"/>
      <c r="P22" s="13">
        <v>24047754</v>
      </c>
      <c r="Q22" s="13"/>
      <c r="R22" s="13">
        <v>523897</v>
      </c>
      <c r="S22" s="3">
        <f t="shared" si="4"/>
        <v>24571651</v>
      </c>
      <c r="T22" s="3">
        <f t="shared" si="5"/>
        <v>399539.0406504065</v>
      </c>
      <c r="U22" s="3">
        <v>22</v>
      </c>
      <c r="V22" s="3">
        <f t="shared" si="0"/>
        <v>25.92389311253611</v>
      </c>
      <c r="W22" s="3">
        <f t="shared" si="6"/>
        <v>66273810</v>
      </c>
      <c r="X22" s="3">
        <f t="shared" si="7"/>
        <v>1077622.9268292682</v>
      </c>
      <c r="Y22" s="3">
        <f t="shared" si="1"/>
        <v>69.921030809062302</v>
      </c>
      <c r="Z22" s="3">
        <v>1415878.4715447153</v>
      </c>
      <c r="AA22" s="3">
        <f>W22/Z22</f>
        <v>46.807555402474371</v>
      </c>
      <c r="AB22" s="3">
        <f>SUM(K22,U22)</f>
        <v>25</v>
      </c>
      <c r="AC22" s="8">
        <v>44177687</v>
      </c>
      <c r="AD22" s="3">
        <f t="shared" si="8"/>
        <v>718336.37398373988</v>
      </c>
      <c r="AE22" s="10">
        <f>W22/AC22</f>
        <v>1.5001647777530771</v>
      </c>
    </row>
    <row r="23" spans="1:31" x14ac:dyDescent="0.25">
      <c r="A23" s="12" t="s">
        <v>21</v>
      </c>
      <c r="B23" s="3">
        <v>3719</v>
      </c>
      <c r="C23" s="3"/>
      <c r="D23" s="3"/>
      <c r="E23" s="3"/>
      <c r="F23" s="3">
        <v>8627682</v>
      </c>
      <c r="G23" s="3"/>
      <c r="H23" s="3"/>
      <c r="I23" s="3">
        <v>8627682</v>
      </c>
      <c r="J23" s="3">
        <f t="shared" si="2"/>
        <v>140287.51219512196</v>
      </c>
      <c r="K23" s="3">
        <v>1</v>
      </c>
      <c r="L23" s="3">
        <f t="shared" si="3"/>
        <v>37.721837105437473</v>
      </c>
      <c r="M23" s="13"/>
      <c r="N23" s="13"/>
      <c r="O23" s="13"/>
      <c r="P23" s="13">
        <v>6175396</v>
      </c>
      <c r="Q23" s="13"/>
      <c r="R23" s="13"/>
      <c r="S23" s="3">
        <f t="shared" si="4"/>
        <v>6175396</v>
      </c>
      <c r="T23" s="3">
        <f t="shared" si="5"/>
        <v>100412.94308943089</v>
      </c>
      <c r="U23" s="3">
        <v>3</v>
      </c>
      <c r="V23" s="3">
        <f t="shared" si="0"/>
        <v>26.999984697346299</v>
      </c>
      <c r="W23" s="3">
        <f t="shared" si="6"/>
        <v>14803078</v>
      </c>
      <c r="X23" s="3">
        <f t="shared" si="7"/>
        <v>240700.45528455285</v>
      </c>
      <c r="Y23" s="3">
        <f t="shared" si="1"/>
        <v>64.721821802783779</v>
      </c>
      <c r="Z23" s="3">
        <v>1309287.9674796748</v>
      </c>
      <c r="AA23" s="3">
        <f>W23/Z23</f>
        <v>11.306204874467236</v>
      </c>
      <c r="AB23" s="3">
        <f>SUM(K23,U23)</f>
        <v>4</v>
      </c>
      <c r="AC23" s="8">
        <v>54273584</v>
      </c>
      <c r="AD23" s="3">
        <f t="shared" si="8"/>
        <v>882497.3008130081</v>
      </c>
      <c r="AE23" s="10">
        <f>W23/AC23</f>
        <v>0.27274922547956293</v>
      </c>
    </row>
    <row r="24" spans="1:31" x14ac:dyDescent="0.25">
      <c r="A24" s="12" t="s">
        <v>22</v>
      </c>
      <c r="B24" s="3">
        <v>13585</v>
      </c>
      <c r="C24" s="3"/>
      <c r="D24" s="3"/>
      <c r="E24" s="3"/>
      <c r="F24" s="3">
        <v>23827350</v>
      </c>
      <c r="G24" s="3"/>
      <c r="H24" s="3">
        <v>12933660</v>
      </c>
      <c r="I24" s="3">
        <v>36761010</v>
      </c>
      <c r="J24" s="3">
        <f t="shared" si="2"/>
        <v>597740</v>
      </c>
      <c r="K24" s="3">
        <v>4</v>
      </c>
      <c r="L24" s="3">
        <f t="shared" si="3"/>
        <v>44</v>
      </c>
      <c r="M24" s="13"/>
      <c r="N24" s="13"/>
      <c r="O24" s="13"/>
      <c r="P24" s="13">
        <v>11597224</v>
      </c>
      <c r="Q24" s="13"/>
      <c r="R24" s="13">
        <v>3723402</v>
      </c>
      <c r="S24" s="3">
        <f t="shared" si="4"/>
        <v>15320626</v>
      </c>
      <c r="T24" s="3">
        <f t="shared" si="5"/>
        <v>249115.86991869917</v>
      </c>
      <c r="U24" s="3">
        <v>10</v>
      </c>
      <c r="V24" s="3">
        <f t="shared" si="0"/>
        <v>18.337568635899828</v>
      </c>
      <c r="W24" s="3">
        <f t="shared" si="6"/>
        <v>52081636</v>
      </c>
      <c r="X24" s="3">
        <f t="shared" si="7"/>
        <v>846855.86991869914</v>
      </c>
      <c r="Y24" s="3">
        <f t="shared" si="1"/>
        <v>62.337568635899828</v>
      </c>
      <c r="Z24" s="3">
        <v>1340547.4796747968</v>
      </c>
      <c r="AA24" s="3">
        <f>W24/Z24</f>
        <v>38.851019295962928</v>
      </c>
      <c r="AB24" s="3">
        <f>SUM(K24,U24)</f>
        <v>14</v>
      </c>
      <c r="AC24" s="8">
        <v>57133100</v>
      </c>
      <c r="AD24" s="3">
        <f t="shared" si="8"/>
        <v>928993.49593495938</v>
      </c>
      <c r="AE24" s="10">
        <f>W24/AC24</f>
        <v>0.91158428301632499</v>
      </c>
    </row>
    <row r="25" spans="1:31" x14ac:dyDescent="0.25">
      <c r="A25" s="12" t="s">
        <v>23</v>
      </c>
      <c r="B25" s="3">
        <v>3777</v>
      </c>
      <c r="C25" s="3"/>
      <c r="D25" s="3"/>
      <c r="E25" s="3"/>
      <c r="F25" s="3">
        <v>10220562</v>
      </c>
      <c r="G25" s="3"/>
      <c r="H25" s="3"/>
      <c r="I25" s="3">
        <v>10220562</v>
      </c>
      <c r="J25" s="3">
        <f t="shared" si="2"/>
        <v>166188</v>
      </c>
      <c r="K25" s="3">
        <v>1</v>
      </c>
      <c r="L25" s="3">
        <f t="shared" si="3"/>
        <v>44</v>
      </c>
      <c r="M25" s="13">
        <v>5371992</v>
      </c>
      <c r="N25" s="13">
        <v>5469908</v>
      </c>
      <c r="O25" s="13"/>
      <c r="P25" s="13">
        <v>1581595</v>
      </c>
      <c r="Q25" s="13"/>
      <c r="R25" s="13">
        <v>332977</v>
      </c>
      <c r="S25" s="3">
        <f t="shared" si="4"/>
        <v>12756472</v>
      </c>
      <c r="T25" s="3">
        <f t="shared" si="5"/>
        <v>207422.30894308942</v>
      </c>
      <c r="U25" s="3">
        <v>5</v>
      </c>
      <c r="V25" s="3">
        <f t="shared" si="0"/>
        <v>54.917211793245805</v>
      </c>
      <c r="W25" s="3">
        <f t="shared" si="6"/>
        <v>22977034</v>
      </c>
      <c r="X25" s="3">
        <f t="shared" si="7"/>
        <v>373610.30894308945</v>
      </c>
      <c r="Y25" s="3">
        <f t="shared" si="1"/>
        <v>98.917211793245812</v>
      </c>
      <c r="Z25" s="3">
        <v>861303.77235772356</v>
      </c>
      <c r="AA25" s="3">
        <f>W25/Z25</f>
        <v>26.67703862146443</v>
      </c>
      <c r="AB25" s="3">
        <f>SUM(K25,U25)</f>
        <v>6</v>
      </c>
      <c r="AC25" s="8">
        <v>42021412</v>
      </c>
      <c r="AD25" s="3">
        <f t="shared" si="8"/>
        <v>683274.99186991865</v>
      </c>
      <c r="AE25" s="10">
        <f>W25/AC25</f>
        <v>0.54679347757281449</v>
      </c>
    </row>
    <row r="26" spans="1:31" x14ac:dyDescent="0.25">
      <c r="A26" s="12" t="s">
        <v>24</v>
      </c>
      <c r="B26" s="3">
        <v>7260</v>
      </c>
      <c r="C26" s="3">
        <v>8396400</v>
      </c>
      <c r="D26" s="3"/>
      <c r="E26" s="3"/>
      <c r="F26" s="3">
        <v>11249160</v>
      </c>
      <c r="G26" s="3"/>
      <c r="H26" s="3"/>
      <c r="I26" s="3">
        <v>19645560</v>
      </c>
      <c r="J26" s="3">
        <f t="shared" si="2"/>
        <v>319440</v>
      </c>
      <c r="K26" s="3">
        <v>4</v>
      </c>
      <c r="L26" s="3">
        <f t="shared" si="3"/>
        <v>44</v>
      </c>
      <c r="M26" s="13"/>
      <c r="N26" s="13"/>
      <c r="O26" s="13"/>
      <c r="P26" s="13">
        <v>12039212</v>
      </c>
      <c r="Q26" s="13"/>
      <c r="R26" s="13"/>
      <c r="S26" s="3">
        <f t="shared" si="4"/>
        <v>12039212</v>
      </c>
      <c r="T26" s="3">
        <f t="shared" si="5"/>
        <v>195759.54471544715</v>
      </c>
      <c r="U26" s="3">
        <v>7</v>
      </c>
      <c r="V26" s="3">
        <f t="shared" si="0"/>
        <v>26.964124616452775</v>
      </c>
      <c r="W26" s="3">
        <f t="shared" si="6"/>
        <v>31684772</v>
      </c>
      <c r="X26" s="3">
        <f t="shared" si="7"/>
        <v>515199.54471544712</v>
      </c>
      <c r="Y26" s="3">
        <f t="shared" si="1"/>
        <v>70.964124616452764</v>
      </c>
      <c r="Z26" s="3">
        <v>213225.78861788617</v>
      </c>
      <c r="AA26" s="3">
        <f>W26/Z26</f>
        <v>148.59727899415148</v>
      </c>
      <c r="AB26" s="3">
        <f>SUM(K26,U26)</f>
        <v>11</v>
      </c>
      <c r="AC26" s="8">
        <v>2359642</v>
      </c>
      <c r="AD26" s="3">
        <f t="shared" si="8"/>
        <v>38368.16260162602</v>
      </c>
      <c r="AE26" s="10">
        <f>W26/AC26</f>
        <v>13.427787774586145</v>
      </c>
    </row>
    <row r="27" spans="1:31" x14ac:dyDescent="0.25">
      <c r="A27" s="12" t="s">
        <v>25</v>
      </c>
      <c r="B27" s="3">
        <v>3084</v>
      </c>
      <c r="C27" s="2"/>
      <c r="D27" s="3"/>
      <c r="E27" s="3"/>
      <c r="F27" s="3">
        <v>8345304</v>
      </c>
      <c r="G27" s="3"/>
      <c r="H27" s="3"/>
      <c r="I27" s="3">
        <v>8345304</v>
      </c>
      <c r="J27" s="3">
        <f t="shared" si="2"/>
        <v>135696</v>
      </c>
      <c r="K27" s="3">
        <v>2</v>
      </c>
      <c r="L27" s="3">
        <f t="shared" si="3"/>
        <v>44</v>
      </c>
      <c r="M27" s="13"/>
      <c r="N27" s="13"/>
      <c r="O27" s="13"/>
      <c r="P27" s="13"/>
      <c r="Q27" s="13"/>
      <c r="R27" s="13">
        <v>1731164</v>
      </c>
      <c r="S27" s="3">
        <f t="shared" si="4"/>
        <v>1731164</v>
      </c>
      <c r="T27" s="3">
        <f t="shared" si="5"/>
        <v>28149.0081300813</v>
      </c>
      <c r="U27" s="3">
        <v>2</v>
      </c>
      <c r="V27" s="3">
        <f t="shared" si="0"/>
        <v>9.1274345428279187</v>
      </c>
      <c r="W27" s="3">
        <f t="shared" si="6"/>
        <v>10076468</v>
      </c>
      <c r="X27" s="3">
        <f t="shared" si="7"/>
        <v>163845.00813008129</v>
      </c>
      <c r="Y27" s="3">
        <f t="shared" si="1"/>
        <v>53.127434542827913</v>
      </c>
      <c r="Z27" s="3">
        <v>2083176.3577235772</v>
      </c>
      <c r="AA27" s="3">
        <f>W27/Z27</f>
        <v>4.8370691048986432</v>
      </c>
      <c r="AB27" s="3">
        <f>SUM(K27,U27)</f>
        <v>4</v>
      </c>
      <c r="AC27" s="8">
        <v>107756200</v>
      </c>
      <c r="AD27" s="3">
        <f t="shared" si="8"/>
        <v>1752133.3333333333</v>
      </c>
      <c r="AE27" s="10">
        <f>W27/AC27</f>
        <v>9.3511723687360909E-2</v>
      </c>
    </row>
    <row r="28" spans="1:31" x14ac:dyDescent="0.25">
      <c r="A28" s="12" t="s">
        <v>26</v>
      </c>
      <c r="B28" s="3">
        <v>13126</v>
      </c>
      <c r="C28" s="3"/>
      <c r="D28" s="3"/>
      <c r="E28" s="3"/>
      <c r="F28" s="3">
        <v>35518956</v>
      </c>
      <c r="G28" s="3"/>
      <c r="H28" s="3"/>
      <c r="I28" s="3">
        <v>35518956</v>
      </c>
      <c r="J28" s="3">
        <f t="shared" si="2"/>
        <v>577544</v>
      </c>
      <c r="K28" s="3">
        <v>8</v>
      </c>
      <c r="L28" s="3">
        <f t="shared" si="3"/>
        <v>44</v>
      </c>
      <c r="M28" s="13"/>
      <c r="N28" s="13"/>
      <c r="O28" s="13"/>
      <c r="P28" s="13">
        <v>19437163</v>
      </c>
      <c r="Q28" s="13"/>
      <c r="R28" s="13">
        <v>800356</v>
      </c>
      <c r="S28" s="3">
        <f t="shared" si="4"/>
        <v>20237519</v>
      </c>
      <c r="T28" s="3">
        <f t="shared" si="5"/>
        <v>329065.34959349595</v>
      </c>
      <c r="U28" s="3">
        <v>8</v>
      </c>
      <c r="V28" s="3">
        <f t="shared" si="0"/>
        <v>25.069735608220018</v>
      </c>
      <c r="W28" s="3">
        <f t="shared" si="6"/>
        <v>55756475</v>
      </c>
      <c r="X28" s="3">
        <f t="shared" si="7"/>
        <v>906609.34959349595</v>
      </c>
      <c r="Y28" s="3">
        <f t="shared" si="1"/>
        <v>69.069735608220014</v>
      </c>
      <c r="Z28" s="3">
        <v>1030458.081300813</v>
      </c>
      <c r="AA28" s="3">
        <f>W28/Z28</f>
        <v>54.108435861471477</v>
      </c>
      <c r="AB28" s="3">
        <f>SUM(K28,U28)</f>
        <v>16</v>
      </c>
      <c r="AC28" s="8">
        <v>29540939</v>
      </c>
      <c r="AD28" s="3">
        <f t="shared" si="8"/>
        <v>480340.47154471546</v>
      </c>
      <c r="AE28" s="10">
        <f>W28/AC28</f>
        <v>1.8874306940615531</v>
      </c>
    </row>
    <row r="29" spans="1:31" x14ac:dyDescent="0.25">
      <c r="A29" s="12" t="s">
        <v>27</v>
      </c>
      <c r="B29" s="3">
        <v>44844</v>
      </c>
      <c r="C29" s="3"/>
      <c r="D29" s="3"/>
      <c r="E29" s="3"/>
      <c r="F29" s="3">
        <v>38559608</v>
      </c>
      <c r="G29" s="3">
        <v>8316486</v>
      </c>
      <c r="H29" s="2"/>
      <c r="I29" s="3">
        <v>46876094</v>
      </c>
      <c r="J29" s="3">
        <f t="shared" si="2"/>
        <v>762212.91056910565</v>
      </c>
      <c r="K29" s="3">
        <v>7</v>
      </c>
      <c r="L29" s="3">
        <f t="shared" si="3"/>
        <v>16.99698756955458</v>
      </c>
      <c r="M29" s="13"/>
      <c r="N29" s="13">
        <v>18477500</v>
      </c>
      <c r="O29" s="13"/>
      <c r="P29" s="13">
        <v>57119511</v>
      </c>
      <c r="Q29" s="13">
        <v>6000000</v>
      </c>
      <c r="R29" s="13"/>
      <c r="S29" s="3">
        <f t="shared" si="4"/>
        <v>81597011</v>
      </c>
      <c r="T29" s="3">
        <f t="shared" si="5"/>
        <v>1326780.6666666667</v>
      </c>
      <c r="U29" s="3">
        <v>24</v>
      </c>
      <c r="V29" s="3">
        <f t="shared" si="0"/>
        <v>29.586581631136088</v>
      </c>
      <c r="W29" s="3">
        <f t="shared" si="6"/>
        <v>128473105</v>
      </c>
      <c r="X29" s="3">
        <f t="shared" si="7"/>
        <v>2088993.5772357723</v>
      </c>
      <c r="Y29" s="3">
        <f t="shared" si="1"/>
        <v>46.583569200690668</v>
      </c>
      <c r="Z29" s="3">
        <v>4270404.991869919</v>
      </c>
      <c r="AA29" s="3">
        <f>W29/Z29</f>
        <v>30.084524827174384</v>
      </c>
      <c r="AB29" s="3">
        <f>SUM(K29,U29)</f>
        <v>31</v>
      </c>
      <c r="AC29" s="8">
        <v>171848121</v>
      </c>
      <c r="AD29" s="3">
        <f t="shared" si="8"/>
        <v>2794278.3902439023</v>
      </c>
      <c r="AE29" s="10">
        <f>W29/AC29</f>
        <v>0.74759679798884737</v>
      </c>
    </row>
    <row r="30" spans="1:31" x14ac:dyDescent="0.25">
      <c r="A30" s="12" t="s">
        <v>28</v>
      </c>
      <c r="B30" s="3">
        <v>18988</v>
      </c>
      <c r="C30" s="3"/>
      <c r="D30" s="3"/>
      <c r="E30" s="3"/>
      <c r="F30" s="3">
        <v>51000000</v>
      </c>
      <c r="G30" s="3"/>
      <c r="H30" s="3"/>
      <c r="I30" s="3">
        <v>51000000</v>
      </c>
      <c r="J30" s="3">
        <f t="shared" si="2"/>
        <v>829268.29268292687</v>
      </c>
      <c r="K30" s="3">
        <v>2</v>
      </c>
      <c r="L30" s="3">
        <f t="shared" si="3"/>
        <v>43.67328274083247</v>
      </c>
      <c r="M30" s="13">
        <v>3511000</v>
      </c>
      <c r="N30" s="13">
        <v>14823896</v>
      </c>
      <c r="O30" s="13">
        <v>3341260</v>
      </c>
      <c r="P30" s="13">
        <v>23180009</v>
      </c>
      <c r="Q30" s="13"/>
      <c r="R30" s="13">
        <v>411479</v>
      </c>
      <c r="S30" s="3">
        <f t="shared" si="4"/>
        <v>45267644</v>
      </c>
      <c r="T30" s="3">
        <f t="shared" si="5"/>
        <v>736059.25203252037</v>
      </c>
      <c r="U30" s="3">
        <v>15</v>
      </c>
      <c r="V30" s="3">
        <f t="shared" si="0"/>
        <v>38.764443439673499</v>
      </c>
      <c r="W30" s="3">
        <f t="shared" si="6"/>
        <v>96267644</v>
      </c>
      <c r="X30" s="3">
        <f t="shared" si="7"/>
        <v>1565327.5447154474</v>
      </c>
      <c r="Y30" s="3">
        <f t="shared" si="1"/>
        <v>82.437726180505976</v>
      </c>
      <c r="Z30" s="3">
        <v>1624565.5447154471</v>
      </c>
      <c r="AA30" s="3">
        <f>W30/Z30</f>
        <v>59.25746998214337</v>
      </c>
      <c r="AB30" s="3">
        <f>SUM(K30,U30)</f>
        <v>17</v>
      </c>
      <c r="AC30" s="8">
        <v>83872297</v>
      </c>
      <c r="AD30" s="3">
        <f t="shared" si="8"/>
        <v>1363777.1869918699</v>
      </c>
      <c r="AE30" s="10">
        <f>W30/AC30</f>
        <v>1.1477883334946699</v>
      </c>
    </row>
    <row r="31" spans="1:31" x14ac:dyDescent="0.25">
      <c r="A31" s="12" t="s">
        <v>29</v>
      </c>
      <c r="B31" s="3">
        <v>3361</v>
      </c>
      <c r="C31" s="3"/>
      <c r="D31" s="3"/>
      <c r="E31" s="3"/>
      <c r="F31" s="3">
        <v>9094866</v>
      </c>
      <c r="G31" s="3"/>
      <c r="H31" s="3"/>
      <c r="I31" s="3">
        <v>9094866</v>
      </c>
      <c r="J31" s="3">
        <f t="shared" si="2"/>
        <v>147884</v>
      </c>
      <c r="K31" s="3">
        <v>3</v>
      </c>
      <c r="L31" s="3">
        <f t="shared" si="3"/>
        <v>44</v>
      </c>
      <c r="M31" s="13"/>
      <c r="N31" s="13"/>
      <c r="O31" s="13"/>
      <c r="P31" s="13">
        <v>5580940</v>
      </c>
      <c r="Q31" s="13"/>
      <c r="R31" s="13"/>
      <c r="S31" s="3">
        <f t="shared" si="4"/>
        <v>5580940</v>
      </c>
      <c r="T31" s="3">
        <f t="shared" si="5"/>
        <v>90746.991869918696</v>
      </c>
      <c r="U31" s="3">
        <v>11</v>
      </c>
      <c r="V31" s="3">
        <f t="shared" si="0"/>
        <v>26.99999758105287</v>
      </c>
      <c r="W31" s="3">
        <f t="shared" si="6"/>
        <v>14675806</v>
      </c>
      <c r="X31" s="3">
        <f t="shared" si="7"/>
        <v>238630.99186991871</v>
      </c>
      <c r="Y31" s="3">
        <f t="shared" si="1"/>
        <v>70.999997581052881</v>
      </c>
      <c r="Z31" s="3">
        <v>151338.84552845528</v>
      </c>
      <c r="AA31" s="3">
        <f>W31/Z31</f>
        <v>96.97315946050746</v>
      </c>
      <c r="AB31" s="3">
        <f>SUM(K31,U31)</f>
        <v>14</v>
      </c>
      <c r="AC31" s="8">
        <v>5992280</v>
      </c>
      <c r="AD31" s="3">
        <f t="shared" si="8"/>
        <v>97435.447154471549</v>
      </c>
      <c r="AE31" s="10">
        <f>W31/AC31</f>
        <v>2.4491188662746066</v>
      </c>
    </row>
    <row r="32" spans="1:31" x14ac:dyDescent="0.25">
      <c r="A32" s="12" t="s">
        <v>30</v>
      </c>
      <c r="B32" s="3">
        <v>2086</v>
      </c>
      <c r="C32" s="3"/>
      <c r="D32" s="3"/>
      <c r="E32" s="3"/>
      <c r="F32" s="3">
        <v>5570001</v>
      </c>
      <c r="G32" s="3"/>
      <c r="H32" s="3"/>
      <c r="I32" s="3">
        <v>5570001</v>
      </c>
      <c r="J32" s="3">
        <f t="shared" si="2"/>
        <v>90569.121951219509</v>
      </c>
      <c r="K32" s="3">
        <v>2</v>
      </c>
      <c r="L32" s="3">
        <f t="shared" si="3"/>
        <v>43.417604003460937</v>
      </c>
      <c r="M32" s="13"/>
      <c r="N32" s="13"/>
      <c r="O32" s="13"/>
      <c r="P32" s="13">
        <v>3463803</v>
      </c>
      <c r="Q32" s="13"/>
      <c r="R32" s="13"/>
      <c r="S32" s="3">
        <f t="shared" si="4"/>
        <v>3463803</v>
      </c>
      <c r="T32" s="3">
        <f t="shared" si="5"/>
        <v>56322</v>
      </c>
      <c r="U32" s="3">
        <v>2</v>
      </c>
      <c r="V32" s="3">
        <f t="shared" si="0"/>
        <v>27</v>
      </c>
      <c r="W32" s="3">
        <f t="shared" si="6"/>
        <v>9033804</v>
      </c>
      <c r="X32" s="3">
        <f t="shared" si="7"/>
        <v>146891.12195121951</v>
      </c>
      <c r="Y32" s="3">
        <f t="shared" si="1"/>
        <v>70.417604003460937</v>
      </c>
      <c r="Z32" s="3">
        <v>449680.32520325202</v>
      </c>
      <c r="AA32" s="3">
        <f>W32/Z32</f>
        <v>20.089391271269854</v>
      </c>
      <c r="AB32" s="3">
        <f>SUM(K32,U32)</f>
        <v>4</v>
      </c>
      <c r="AC32" s="8">
        <v>12552754</v>
      </c>
      <c r="AD32" s="3">
        <f t="shared" si="8"/>
        <v>204109.82113821138</v>
      </c>
      <c r="AE32" s="10">
        <f>W32/AC32</f>
        <v>0.71966709456745503</v>
      </c>
    </row>
    <row r="33" spans="1:31" x14ac:dyDescent="0.25">
      <c r="A33" s="12" t="s">
        <v>31</v>
      </c>
      <c r="B33" s="3">
        <v>17435</v>
      </c>
      <c r="C33" s="3"/>
      <c r="D33" s="3"/>
      <c r="E33" s="3"/>
      <c r="F33" s="3">
        <v>47176110</v>
      </c>
      <c r="G33" s="3"/>
      <c r="H33" s="3"/>
      <c r="I33" s="3">
        <v>47176110</v>
      </c>
      <c r="J33" s="3">
        <f t="shared" si="2"/>
        <v>767091.21951219509</v>
      </c>
      <c r="K33" s="3">
        <v>4</v>
      </c>
      <c r="L33" s="3">
        <f t="shared" si="3"/>
        <v>43.997202151545459</v>
      </c>
      <c r="M33" s="13"/>
      <c r="N33" s="13">
        <v>12000000</v>
      </c>
      <c r="O33" s="13"/>
      <c r="P33" s="13">
        <v>13730770</v>
      </c>
      <c r="Q33" s="13"/>
      <c r="R33" s="13"/>
      <c r="S33" s="3">
        <f t="shared" si="4"/>
        <v>25730770</v>
      </c>
      <c r="T33" s="3">
        <f t="shared" si="5"/>
        <v>418386.50406504067</v>
      </c>
      <c r="U33" s="3">
        <v>5</v>
      </c>
      <c r="V33" s="3">
        <f t="shared" si="0"/>
        <v>23.996931692861523</v>
      </c>
      <c r="W33" s="3">
        <f t="shared" si="6"/>
        <v>72906880</v>
      </c>
      <c r="X33" s="3">
        <f t="shared" si="7"/>
        <v>1185477.7235772358</v>
      </c>
      <c r="Y33" s="3">
        <f t="shared" si="1"/>
        <v>67.994133844406988</v>
      </c>
      <c r="Z33" s="3">
        <v>3399110.8780487804</v>
      </c>
      <c r="AA33" s="3">
        <f>W33/Z33</f>
        <v>21.448809002032714</v>
      </c>
      <c r="AB33" s="3">
        <f>SUM(K33,U33)</f>
        <v>9</v>
      </c>
      <c r="AC33" s="3">
        <v>183163339</v>
      </c>
      <c r="AD33" s="3">
        <f t="shared" si="8"/>
        <v>2978265.674796748</v>
      </c>
      <c r="AE33" s="10">
        <f>W33/AC33</f>
        <v>0.39804297299908908</v>
      </c>
    </row>
    <row r="34" spans="1:31" x14ac:dyDescent="0.25">
      <c r="A34" s="12" t="s">
        <v>32</v>
      </c>
      <c r="B34" s="3">
        <v>8895</v>
      </c>
      <c r="C34" s="3"/>
      <c r="D34" s="3"/>
      <c r="E34" s="3"/>
      <c r="F34" s="3">
        <v>24069770</v>
      </c>
      <c r="G34" s="3"/>
      <c r="H34" s="3"/>
      <c r="I34" s="3">
        <v>24069770</v>
      </c>
      <c r="J34" s="3">
        <f t="shared" si="2"/>
        <v>391378.37398373982</v>
      </c>
      <c r="K34" s="3">
        <v>4</v>
      </c>
      <c r="L34" s="3">
        <f t="shared" si="3"/>
        <v>43.999817198846522</v>
      </c>
      <c r="M34" s="13"/>
      <c r="N34" s="13"/>
      <c r="O34" s="13"/>
      <c r="P34" s="13">
        <v>13397033</v>
      </c>
      <c r="Q34" s="13"/>
      <c r="R34" s="13">
        <v>465950</v>
      </c>
      <c r="S34" s="3">
        <f t="shared" si="4"/>
        <v>13862983</v>
      </c>
      <c r="T34" s="3">
        <f t="shared" si="5"/>
        <v>225414.35772357724</v>
      </c>
      <c r="U34" s="3">
        <v>15</v>
      </c>
      <c r="V34" s="3">
        <f t="shared" ref="V34:V65" si="9">T34/B34</f>
        <v>25.341692830081758</v>
      </c>
      <c r="W34" s="3">
        <f t="shared" si="6"/>
        <v>37932753</v>
      </c>
      <c r="X34" s="3">
        <f t="shared" si="7"/>
        <v>616792.73170731706</v>
      </c>
      <c r="Y34" s="3">
        <f t="shared" ref="Y34:Y65" si="10">X34/B34</f>
        <v>69.341510028928283</v>
      </c>
      <c r="Z34" s="3">
        <v>864894.06504065043</v>
      </c>
      <c r="AA34" s="3">
        <f>W34/Z34</f>
        <v>43.858264882667619</v>
      </c>
      <c r="AB34" s="3">
        <f>SUM(K34,U34)</f>
        <v>19</v>
      </c>
      <c r="AC34" s="3">
        <v>34928651</v>
      </c>
      <c r="AD34" s="3">
        <f t="shared" si="8"/>
        <v>567945.54471544712</v>
      </c>
      <c r="AE34" s="10">
        <f>W34/AC34</f>
        <v>1.0860068142912247</v>
      </c>
    </row>
    <row r="35" spans="1:31" x14ac:dyDescent="0.25">
      <c r="A35" s="12" t="s">
        <v>33</v>
      </c>
      <c r="B35" s="3">
        <v>35733</v>
      </c>
      <c r="C35" s="3">
        <v>30141432</v>
      </c>
      <c r="D35" s="3"/>
      <c r="E35" s="3"/>
      <c r="F35" s="3">
        <v>66552066</v>
      </c>
      <c r="G35" s="3"/>
      <c r="H35" s="3"/>
      <c r="I35" s="3">
        <v>96693498</v>
      </c>
      <c r="J35" s="3">
        <f t="shared" si="2"/>
        <v>1572252</v>
      </c>
      <c r="K35" s="3">
        <v>6</v>
      </c>
      <c r="L35" s="3">
        <f t="shared" si="3"/>
        <v>44</v>
      </c>
      <c r="M35" s="13">
        <v>20679728</v>
      </c>
      <c r="N35" s="13"/>
      <c r="O35" s="13"/>
      <c r="P35" s="13">
        <v>20127513</v>
      </c>
      <c r="Q35" s="13"/>
      <c r="R35" s="13">
        <v>634970</v>
      </c>
      <c r="S35" s="3">
        <f t="shared" si="4"/>
        <v>41442211</v>
      </c>
      <c r="T35" s="3">
        <f t="shared" si="5"/>
        <v>673857.08943089435</v>
      </c>
      <c r="U35" s="3">
        <v>8</v>
      </c>
      <c r="V35" s="3">
        <f t="shared" si="9"/>
        <v>18.858116850835206</v>
      </c>
      <c r="W35" s="3">
        <f t="shared" si="6"/>
        <v>138135709</v>
      </c>
      <c r="X35" s="3">
        <f t="shared" si="7"/>
        <v>2246109.0894308942</v>
      </c>
      <c r="Y35" s="3">
        <f t="shared" si="10"/>
        <v>62.858116850835202</v>
      </c>
      <c r="Z35" s="3">
        <v>5942149.1219512196</v>
      </c>
      <c r="AA35" s="3">
        <f>W35/Z35</f>
        <v>23.246759070671128</v>
      </c>
      <c r="AB35" s="3">
        <f>SUM(K35,U35)</f>
        <v>14</v>
      </c>
      <c r="AC35" s="3">
        <v>300240464</v>
      </c>
      <c r="AD35" s="3">
        <f t="shared" si="8"/>
        <v>4881958.7642276427</v>
      </c>
      <c r="AE35" s="10">
        <f>W35/AC35</f>
        <v>0.46008358486949313</v>
      </c>
    </row>
    <row r="36" spans="1:31" x14ac:dyDescent="0.25">
      <c r="A36" s="12" t="s">
        <v>34</v>
      </c>
      <c r="B36" s="3">
        <v>3420</v>
      </c>
      <c r="C36" s="3"/>
      <c r="D36" s="3"/>
      <c r="E36" s="3"/>
      <c r="F36" s="3">
        <v>9254520</v>
      </c>
      <c r="G36" s="3"/>
      <c r="H36" s="3"/>
      <c r="I36" s="3">
        <v>9254520</v>
      </c>
      <c r="J36" s="3">
        <f t="shared" si="2"/>
        <v>150480</v>
      </c>
      <c r="K36" s="3">
        <v>1</v>
      </c>
      <c r="L36" s="3">
        <f t="shared" si="3"/>
        <v>44</v>
      </c>
      <c r="M36" s="13"/>
      <c r="N36" s="13"/>
      <c r="O36" s="13"/>
      <c r="P36" s="13">
        <v>3862650</v>
      </c>
      <c r="Q36" s="13"/>
      <c r="R36" s="13">
        <v>608436</v>
      </c>
      <c r="S36" s="3">
        <f t="shared" si="4"/>
        <v>4471086</v>
      </c>
      <c r="T36" s="3">
        <f t="shared" si="5"/>
        <v>72700.585365853665</v>
      </c>
      <c r="U36" s="3">
        <v>4</v>
      </c>
      <c r="V36" s="3">
        <f t="shared" si="9"/>
        <v>21.257481101126803</v>
      </c>
      <c r="W36" s="3">
        <f t="shared" si="6"/>
        <v>13725606</v>
      </c>
      <c r="X36" s="3">
        <f t="shared" si="7"/>
        <v>223180.58536585368</v>
      </c>
      <c r="Y36" s="13">
        <f t="shared" si="10"/>
        <v>65.257481101126814</v>
      </c>
      <c r="Z36" s="3">
        <v>1214179.3658536586</v>
      </c>
      <c r="AA36" s="3">
        <f>W36/Z36</f>
        <v>11.304430289300688</v>
      </c>
      <c r="AB36" s="3">
        <f>SUM(K36,U36)</f>
        <v>5</v>
      </c>
      <c r="AC36" s="3">
        <v>33631093</v>
      </c>
      <c r="AD36" s="3">
        <f t="shared" si="8"/>
        <v>546847.0406504065</v>
      </c>
      <c r="AE36" s="10">
        <f>W36/AC36</f>
        <v>0.40812250734759054</v>
      </c>
    </row>
    <row r="37" spans="1:31" x14ac:dyDescent="0.25">
      <c r="A37" s="12" t="s">
        <v>35</v>
      </c>
      <c r="B37" s="3">
        <v>63760</v>
      </c>
      <c r="C37" s="3"/>
      <c r="D37" s="3"/>
      <c r="E37" s="3"/>
      <c r="F37" s="3">
        <v>61068227</v>
      </c>
      <c r="G37" s="3">
        <v>20000000</v>
      </c>
      <c r="H37" s="3"/>
      <c r="I37" s="3">
        <v>81068227</v>
      </c>
      <c r="J37" s="3">
        <f t="shared" si="2"/>
        <v>1318182.5528455283</v>
      </c>
      <c r="K37" s="3">
        <v>5</v>
      </c>
      <c r="L37" s="3">
        <f t="shared" si="3"/>
        <v>20.6741303771256</v>
      </c>
      <c r="M37" s="13"/>
      <c r="N37" s="13">
        <v>22392300</v>
      </c>
      <c r="O37" s="13"/>
      <c r="P37" s="13">
        <v>43518104</v>
      </c>
      <c r="Q37" s="13">
        <v>20000000</v>
      </c>
      <c r="R37" s="13">
        <v>2504549</v>
      </c>
      <c r="S37" s="3">
        <f t="shared" si="4"/>
        <v>88414953</v>
      </c>
      <c r="T37" s="3">
        <f t="shared" si="5"/>
        <v>1437641.512195122</v>
      </c>
      <c r="U37" s="3">
        <v>19</v>
      </c>
      <c r="V37" s="3">
        <f t="shared" si="9"/>
        <v>22.547702512470543</v>
      </c>
      <c r="W37" s="3">
        <f t="shared" si="6"/>
        <v>169483180</v>
      </c>
      <c r="X37" s="3">
        <f t="shared" si="7"/>
        <v>2755824.0650406503</v>
      </c>
      <c r="Y37" s="13">
        <f t="shared" si="10"/>
        <v>43.221832889596143</v>
      </c>
      <c r="Z37" s="3">
        <v>3506558.1951219514</v>
      </c>
      <c r="AA37" s="3">
        <f>W37/Z37</f>
        <v>48.333200411666262</v>
      </c>
      <c r="AB37" s="3">
        <f>SUM(K37,U37)</f>
        <v>24</v>
      </c>
      <c r="AC37" s="3">
        <v>105795532</v>
      </c>
      <c r="AD37" s="3">
        <f t="shared" si="8"/>
        <v>1720252.5528455283</v>
      </c>
      <c r="AE37" s="10">
        <f>W37/AC37</f>
        <v>1.6019880688345138</v>
      </c>
    </row>
    <row r="38" spans="1:31" x14ac:dyDescent="0.25">
      <c r="A38" s="12" t="s">
        <v>36</v>
      </c>
      <c r="B38" s="3">
        <v>61965</v>
      </c>
      <c r="C38" s="3"/>
      <c r="D38" s="3">
        <v>20690096</v>
      </c>
      <c r="E38" s="3"/>
      <c r="F38" s="3">
        <v>81211667</v>
      </c>
      <c r="G38" s="3"/>
      <c r="H38" s="3">
        <v>59742509</v>
      </c>
      <c r="I38" s="3">
        <v>161644272</v>
      </c>
      <c r="J38" s="3">
        <f t="shared" si="2"/>
        <v>2628362.1463414636</v>
      </c>
      <c r="K38" s="3">
        <v>4</v>
      </c>
      <c r="L38" s="3">
        <f t="shared" si="3"/>
        <v>42.416882858734184</v>
      </c>
      <c r="M38" s="13"/>
      <c r="N38" s="13">
        <v>12972077</v>
      </c>
      <c r="O38" s="13"/>
      <c r="P38" s="13">
        <v>44991586</v>
      </c>
      <c r="Q38" s="13"/>
      <c r="R38" s="13">
        <v>6018213</v>
      </c>
      <c r="S38" s="3">
        <f t="shared" si="4"/>
        <v>63981876</v>
      </c>
      <c r="T38" s="3">
        <f t="shared" si="5"/>
        <v>1040355.7073170731</v>
      </c>
      <c r="U38" s="3">
        <v>20</v>
      </c>
      <c r="V38" s="3">
        <f t="shared" si="9"/>
        <v>16.789408655161353</v>
      </c>
      <c r="W38" s="3">
        <f t="shared" si="6"/>
        <v>225626148</v>
      </c>
      <c r="X38" s="3">
        <f t="shared" si="7"/>
        <v>3668717.8536585364</v>
      </c>
      <c r="Y38" s="13">
        <f t="shared" si="10"/>
        <v>59.206291513895529</v>
      </c>
      <c r="Z38" s="3">
        <v>6745950.5203252034</v>
      </c>
      <c r="AA38" s="3">
        <f>W38/Z38</f>
        <v>33.446161118466549</v>
      </c>
      <c r="AB38" s="3">
        <f>SUM(K38,U38)</f>
        <v>24</v>
      </c>
      <c r="AC38" s="3">
        <v>329328458</v>
      </c>
      <c r="AD38" s="3">
        <f t="shared" si="8"/>
        <v>5354934.2764227642</v>
      </c>
      <c r="AE38" s="10">
        <f>W38/AC38</f>
        <v>0.68510978179723536</v>
      </c>
    </row>
    <row r="39" spans="1:31" x14ac:dyDescent="0.25">
      <c r="A39" s="12" t="s">
        <v>37</v>
      </c>
      <c r="B39" s="3">
        <v>39669</v>
      </c>
      <c r="C39" s="3"/>
      <c r="D39" s="3">
        <v>26792490</v>
      </c>
      <c r="E39" s="3"/>
      <c r="F39" s="3"/>
      <c r="G39" s="3"/>
      <c r="H39" s="3">
        <v>28893580</v>
      </c>
      <c r="I39" s="3">
        <v>55686070</v>
      </c>
      <c r="J39" s="3">
        <f t="shared" si="2"/>
        <v>905464.55284552847</v>
      </c>
      <c r="K39" s="3">
        <v>2</v>
      </c>
      <c r="L39" s="3">
        <f t="shared" si="3"/>
        <v>22.825494790529845</v>
      </c>
      <c r="M39" s="13"/>
      <c r="N39" s="13">
        <v>4190220</v>
      </c>
      <c r="O39" s="13"/>
      <c r="P39" s="13">
        <v>58514569</v>
      </c>
      <c r="Q39" s="13"/>
      <c r="R39" s="13">
        <v>1358595</v>
      </c>
      <c r="S39" s="3">
        <f t="shared" si="4"/>
        <v>64063384</v>
      </c>
      <c r="T39" s="3">
        <f t="shared" si="5"/>
        <v>1041681.0406504065</v>
      </c>
      <c r="U39" s="3">
        <v>14</v>
      </c>
      <c r="V39" s="3">
        <f t="shared" si="9"/>
        <v>26.259321905024237</v>
      </c>
      <c r="W39" s="3">
        <f t="shared" si="6"/>
        <v>119749454</v>
      </c>
      <c r="X39" s="3">
        <f t="shared" si="7"/>
        <v>1947145.593495935</v>
      </c>
      <c r="Y39" s="13">
        <f t="shared" si="10"/>
        <v>49.084816695554082</v>
      </c>
      <c r="Z39" s="3">
        <v>3289831.6910569104</v>
      </c>
      <c r="AA39" s="3">
        <f>W39/Z39</f>
        <v>36.399872469320336</v>
      </c>
      <c r="AB39" s="3">
        <f>SUM(K39,U39)</f>
        <v>16</v>
      </c>
      <c r="AC39" s="3">
        <v>118690874</v>
      </c>
      <c r="AD39" s="3">
        <f t="shared" si="8"/>
        <v>1929932.9105691058</v>
      </c>
      <c r="AE39" s="10">
        <f>W39/AC39</f>
        <v>1.0089187985927208</v>
      </c>
    </row>
    <row r="40" spans="1:31" x14ac:dyDescent="0.25">
      <c r="A40" s="12" t="s">
        <v>38</v>
      </c>
      <c r="B40" s="3">
        <v>2725</v>
      </c>
      <c r="C40" s="3"/>
      <c r="D40" s="3"/>
      <c r="E40" s="3"/>
      <c r="F40" s="3">
        <v>7318500</v>
      </c>
      <c r="G40" s="3"/>
      <c r="H40" s="3"/>
      <c r="I40" s="3">
        <v>7318500</v>
      </c>
      <c r="J40" s="3">
        <f t="shared" si="2"/>
        <v>119000</v>
      </c>
      <c r="K40" s="3">
        <v>1</v>
      </c>
      <c r="L40" s="3">
        <f t="shared" si="3"/>
        <v>43.669724770642205</v>
      </c>
      <c r="M40" s="13"/>
      <c r="N40" s="13"/>
      <c r="O40" s="13"/>
      <c r="P40" s="13">
        <v>124201</v>
      </c>
      <c r="Q40" s="13"/>
      <c r="R40" s="13">
        <v>1493324</v>
      </c>
      <c r="S40" s="3">
        <f t="shared" si="4"/>
        <v>1617525</v>
      </c>
      <c r="T40" s="3">
        <f t="shared" si="5"/>
        <v>26301.219512195123</v>
      </c>
      <c r="U40" s="3">
        <v>3</v>
      </c>
      <c r="V40" s="3">
        <f t="shared" si="9"/>
        <v>9.6518236742000454</v>
      </c>
      <c r="W40" s="3">
        <f t="shared" si="6"/>
        <v>8936025</v>
      </c>
      <c r="X40" s="3">
        <f t="shared" si="7"/>
        <v>145301.21951219512</v>
      </c>
      <c r="Y40" s="13">
        <f t="shared" si="10"/>
        <v>53.32154844484225</v>
      </c>
      <c r="Z40" s="3">
        <v>453500.24390243902</v>
      </c>
      <c r="AA40" s="3">
        <f>W40/Z40</f>
        <v>19.704564926148961</v>
      </c>
      <c r="AB40" s="3">
        <f>SUM(K40,U40)</f>
        <v>4</v>
      </c>
      <c r="AC40" s="3">
        <v>17492372</v>
      </c>
      <c r="AD40" s="3">
        <f t="shared" si="8"/>
        <v>284428.81300813006</v>
      </c>
      <c r="AE40" s="10">
        <f>W40/AC40</f>
        <v>0.51085267338243212</v>
      </c>
    </row>
    <row r="41" spans="1:31" x14ac:dyDescent="0.25">
      <c r="A41" s="12" t="s">
        <v>39</v>
      </c>
      <c r="B41" s="3">
        <v>31602</v>
      </c>
      <c r="C41" s="3"/>
      <c r="D41" s="3"/>
      <c r="E41" s="3"/>
      <c r="F41" s="3">
        <v>85515012</v>
      </c>
      <c r="G41" s="3"/>
      <c r="H41" s="3"/>
      <c r="I41" s="3">
        <v>85515012</v>
      </c>
      <c r="J41" s="3">
        <f t="shared" si="2"/>
        <v>1390488</v>
      </c>
      <c r="K41" s="3">
        <v>1</v>
      </c>
      <c r="L41" s="3">
        <f t="shared" si="3"/>
        <v>44</v>
      </c>
      <c r="M41" s="13"/>
      <c r="N41" s="13"/>
      <c r="O41" s="13"/>
      <c r="P41" s="13"/>
      <c r="Q41" s="13">
        <v>35000000</v>
      </c>
      <c r="R41" s="13">
        <v>4243827</v>
      </c>
      <c r="S41" s="3">
        <f t="shared" si="4"/>
        <v>39243827</v>
      </c>
      <c r="T41" s="3">
        <f t="shared" si="5"/>
        <v>638111.00813008135</v>
      </c>
      <c r="U41" s="3">
        <v>2</v>
      </c>
      <c r="V41" s="3">
        <f t="shared" si="9"/>
        <v>20.192108351689175</v>
      </c>
      <c r="W41" s="3">
        <f t="shared" si="6"/>
        <v>124758839</v>
      </c>
      <c r="X41" s="3">
        <f t="shared" si="7"/>
        <v>2028599.0081300815</v>
      </c>
      <c r="Y41" s="13">
        <f t="shared" si="10"/>
        <v>64.192108351689185</v>
      </c>
      <c r="Z41" s="3">
        <v>2077524.2113821139</v>
      </c>
      <c r="AA41" s="3">
        <f>W41/Z41</f>
        <v>60.051689562261096</v>
      </c>
      <c r="AB41" s="3">
        <f>SUM(K41,U41)</f>
        <v>3</v>
      </c>
      <c r="AC41" s="3">
        <v>55784696</v>
      </c>
      <c r="AD41" s="3">
        <f t="shared" si="8"/>
        <v>907068.22764227644</v>
      </c>
      <c r="AE41" s="10">
        <f>W41/AC41</f>
        <v>2.236434863784146</v>
      </c>
    </row>
    <row r="42" spans="1:31" x14ac:dyDescent="0.25">
      <c r="A42" s="12" t="s">
        <v>40</v>
      </c>
      <c r="B42" s="3">
        <v>7545</v>
      </c>
      <c r="C42" s="3"/>
      <c r="D42" s="3"/>
      <c r="E42" s="3"/>
      <c r="F42" s="3">
        <v>20416770</v>
      </c>
      <c r="G42" s="3"/>
      <c r="H42" s="3"/>
      <c r="I42" s="3">
        <v>20416770</v>
      </c>
      <c r="J42" s="3">
        <f t="shared" si="2"/>
        <v>331980</v>
      </c>
      <c r="K42" s="3">
        <v>1</v>
      </c>
      <c r="L42" s="3">
        <f t="shared" si="3"/>
        <v>44</v>
      </c>
      <c r="M42" s="13"/>
      <c r="N42" s="13"/>
      <c r="O42" s="13"/>
      <c r="P42" s="13">
        <v>10938568</v>
      </c>
      <c r="Q42" s="13">
        <v>4000000</v>
      </c>
      <c r="R42" s="13"/>
      <c r="S42" s="3">
        <f t="shared" si="4"/>
        <v>14938568</v>
      </c>
      <c r="T42" s="3">
        <f t="shared" si="5"/>
        <v>242903.54471544715</v>
      </c>
      <c r="U42" s="3">
        <v>5</v>
      </c>
      <c r="V42" s="3">
        <f t="shared" si="9"/>
        <v>32.193975442736537</v>
      </c>
      <c r="W42" s="3">
        <f t="shared" si="6"/>
        <v>35355338</v>
      </c>
      <c r="X42" s="3">
        <f t="shared" si="7"/>
        <v>574883.54471544712</v>
      </c>
      <c r="Y42" s="13">
        <f t="shared" si="10"/>
        <v>76.19397544273653</v>
      </c>
      <c r="Z42" s="3">
        <v>553957.72357723583</v>
      </c>
      <c r="AA42" s="3">
        <f>W42/Z42</f>
        <v>63.823170063754091</v>
      </c>
      <c r="AB42" s="3">
        <f>SUM(K42,U42)</f>
        <v>6</v>
      </c>
      <c r="AC42" s="3">
        <v>22140446</v>
      </c>
      <c r="AD42" s="3">
        <f t="shared" si="8"/>
        <v>360007.25203252031</v>
      </c>
      <c r="AE42" s="10">
        <f>W42/AC42</f>
        <v>1.5968665671865869</v>
      </c>
    </row>
    <row r="43" spans="1:31" x14ac:dyDescent="0.25">
      <c r="A43" s="12" t="s">
        <v>41</v>
      </c>
      <c r="B43" s="3">
        <v>18059</v>
      </c>
      <c r="C43" s="3"/>
      <c r="D43" s="3"/>
      <c r="E43" s="3"/>
      <c r="F43" s="3">
        <v>48867654</v>
      </c>
      <c r="G43" s="3"/>
      <c r="H43" s="3"/>
      <c r="I43" s="3">
        <v>48867654</v>
      </c>
      <c r="J43" s="3">
        <f t="shared" si="2"/>
        <v>794596</v>
      </c>
      <c r="K43" s="3">
        <v>1</v>
      </c>
      <c r="L43" s="3">
        <f t="shared" si="3"/>
        <v>44</v>
      </c>
      <c r="M43" s="13">
        <v>3417344</v>
      </c>
      <c r="N43" s="13"/>
      <c r="O43" s="13"/>
      <c r="P43" s="13">
        <v>23744278</v>
      </c>
      <c r="Q43" s="13"/>
      <c r="R43" s="13">
        <v>1886471</v>
      </c>
      <c r="S43" s="3">
        <f t="shared" si="4"/>
        <v>29048093</v>
      </c>
      <c r="T43" s="3">
        <f t="shared" si="5"/>
        <v>472326.71544715448</v>
      </c>
      <c r="U43" s="3">
        <v>4</v>
      </c>
      <c r="V43" s="3">
        <f t="shared" si="9"/>
        <v>26.154643969608198</v>
      </c>
      <c r="W43" s="3">
        <f t="shared" si="6"/>
        <v>77915747</v>
      </c>
      <c r="X43" s="3">
        <f t="shared" si="7"/>
        <v>1266922.7154471544</v>
      </c>
      <c r="Y43" s="13">
        <f t="shared" si="10"/>
        <v>70.154643969608188</v>
      </c>
      <c r="Z43" s="3">
        <v>3139662.0975609757</v>
      </c>
      <c r="AA43" s="3">
        <f>W43/Z43</f>
        <v>24.816602735857561</v>
      </c>
      <c r="AB43" s="3">
        <f>SUM(K43,U43)</f>
        <v>5</v>
      </c>
      <c r="AC43" s="3">
        <v>148075471</v>
      </c>
      <c r="AD43" s="3">
        <f t="shared" si="8"/>
        <v>2407731.2357723578</v>
      </c>
      <c r="AE43" s="10">
        <f>W43/AC43</f>
        <v>0.52618942539105618</v>
      </c>
    </row>
    <row r="44" spans="1:31" x14ac:dyDescent="0.25">
      <c r="A44" s="12" t="s">
        <v>42</v>
      </c>
      <c r="B44" s="3">
        <v>5167</v>
      </c>
      <c r="C44" s="3"/>
      <c r="D44" s="3"/>
      <c r="E44" s="3"/>
      <c r="F44" s="3">
        <v>13337747</v>
      </c>
      <c r="G44" s="3"/>
      <c r="H44" s="3"/>
      <c r="I44" s="3">
        <v>13337747</v>
      </c>
      <c r="J44" s="3">
        <f t="shared" si="2"/>
        <v>216873.9349593496</v>
      </c>
      <c r="K44" s="3">
        <v>4</v>
      </c>
      <c r="L44" s="3">
        <f t="shared" si="3"/>
        <v>41.972892386171786</v>
      </c>
      <c r="M44" s="13">
        <v>2000000</v>
      </c>
      <c r="N44" s="13"/>
      <c r="O44" s="13"/>
      <c r="P44" s="13">
        <v>4871759</v>
      </c>
      <c r="Q44" s="13"/>
      <c r="R44" s="13">
        <v>622555</v>
      </c>
      <c r="S44" s="3">
        <f t="shared" si="4"/>
        <v>7494314</v>
      </c>
      <c r="T44" s="3">
        <f t="shared" si="5"/>
        <v>121858.76422764227</v>
      </c>
      <c r="U44" s="3">
        <v>12</v>
      </c>
      <c r="V44" s="3">
        <f t="shared" si="9"/>
        <v>23.584045718529566</v>
      </c>
      <c r="W44" s="3">
        <f t="shared" si="6"/>
        <v>20832061</v>
      </c>
      <c r="X44" s="3">
        <f t="shared" si="7"/>
        <v>338732.6991869919</v>
      </c>
      <c r="Y44" s="13">
        <f t="shared" si="10"/>
        <v>65.556938104701359</v>
      </c>
      <c r="Z44" s="3">
        <v>638785.59349593497</v>
      </c>
      <c r="AA44" s="3">
        <f>W44/Z44</f>
        <v>32.611976870033416</v>
      </c>
      <c r="AB44" s="3">
        <f>SUM(K44,U44)</f>
        <v>16</v>
      </c>
      <c r="AC44" s="8">
        <v>26948112</v>
      </c>
      <c r="AD44" s="3">
        <f t="shared" si="8"/>
        <v>438180.68292682926</v>
      </c>
      <c r="AE44" s="10">
        <f>W44/AC44</f>
        <v>0.77304343250465934</v>
      </c>
    </row>
    <row r="45" spans="1:31" x14ac:dyDescent="0.25">
      <c r="A45" s="12" t="s">
        <v>43</v>
      </c>
      <c r="B45" s="3">
        <v>8385</v>
      </c>
      <c r="C45" s="3"/>
      <c r="D45" s="3"/>
      <c r="E45" s="3"/>
      <c r="F45" s="3">
        <v>22689808</v>
      </c>
      <c r="G45" s="3"/>
      <c r="H45" s="3"/>
      <c r="I45" s="3">
        <v>22689808</v>
      </c>
      <c r="J45" s="3">
        <f t="shared" si="2"/>
        <v>368939.96747967479</v>
      </c>
      <c r="K45" s="3">
        <v>2</v>
      </c>
      <c r="L45" s="3">
        <f t="shared" si="3"/>
        <v>43.999996121607012</v>
      </c>
      <c r="M45" s="13"/>
      <c r="N45" s="13"/>
      <c r="O45" s="13"/>
      <c r="P45" s="13">
        <v>13917893</v>
      </c>
      <c r="Q45" s="13"/>
      <c r="R45" s="13"/>
      <c r="S45" s="3">
        <f t="shared" si="4"/>
        <v>13917893</v>
      </c>
      <c r="T45" s="3">
        <f t="shared" si="5"/>
        <v>226307.20325203252</v>
      </c>
      <c r="U45" s="3">
        <v>2</v>
      </c>
      <c r="V45" s="3">
        <f t="shared" si="9"/>
        <v>26.989529308531008</v>
      </c>
      <c r="W45" s="3">
        <f t="shared" si="6"/>
        <v>36607701</v>
      </c>
      <c r="X45" s="3">
        <f t="shared" si="7"/>
        <v>595247.17073170724</v>
      </c>
      <c r="Y45" s="13">
        <f t="shared" si="10"/>
        <v>70.989525430138016</v>
      </c>
      <c r="Z45" s="3">
        <v>769872.97560975607</v>
      </c>
      <c r="AA45" s="3">
        <f>W45/Z45</f>
        <v>47.550313051326299</v>
      </c>
      <c r="AB45" s="3">
        <f>SUM(K45,U45)</f>
        <v>4</v>
      </c>
      <c r="AC45" s="3">
        <v>29212672</v>
      </c>
      <c r="AD45" s="3">
        <f t="shared" si="8"/>
        <v>475002.79674796748</v>
      </c>
      <c r="AE45" s="10">
        <f>W45/AC45</f>
        <v>1.2531445600046445</v>
      </c>
    </row>
    <row r="46" spans="1:31" x14ac:dyDescent="0.25">
      <c r="A46" s="12" t="s">
        <v>44</v>
      </c>
      <c r="B46" s="3">
        <v>98104</v>
      </c>
      <c r="C46" s="3"/>
      <c r="D46" s="3"/>
      <c r="E46" s="3"/>
      <c r="F46" s="3">
        <v>242930234</v>
      </c>
      <c r="G46" s="3"/>
      <c r="H46" s="3"/>
      <c r="I46" s="3">
        <v>242930234</v>
      </c>
      <c r="J46" s="3">
        <f t="shared" si="2"/>
        <v>3950085.1056910567</v>
      </c>
      <c r="K46" s="3">
        <v>3</v>
      </c>
      <c r="L46" s="3">
        <f t="shared" si="3"/>
        <v>40.264261454079922</v>
      </c>
      <c r="M46" s="13">
        <v>16330000</v>
      </c>
      <c r="N46" s="13"/>
      <c r="O46" s="13"/>
      <c r="P46" s="13">
        <v>65707834</v>
      </c>
      <c r="Q46" s="13"/>
      <c r="R46" s="13">
        <v>3558513</v>
      </c>
      <c r="S46" s="3">
        <f t="shared" si="4"/>
        <v>85596347</v>
      </c>
      <c r="T46" s="3">
        <f t="shared" si="5"/>
        <v>1391810.5203252032</v>
      </c>
      <c r="U46" s="3">
        <v>20</v>
      </c>
      <c r="V46" s="3">
        <f t="shared" si="9"/>
        <v>14.18709247660853</v>
      </c>
      <c r="W46" s="3">
        <f t="shared" si="6"/>
        <v>328526581</v>
      </c>
      <c r="X46" s="3">
        <f t="shared" si="7"/>
        <v>5341895.6260162601</v>
      </c>
      <c r="Y46" s="13">
        <f t="shared" si="10"/>
        <v>54.451353930688455</v>
      </c>
      <c r="Z46" s="3">
        <v>5851593.674796748</v>
      </c>
      <c r="AA46" s="3">
        <f>W46/Z46</f>
        <v>56.143095241726812</v>
      </c>
      <c r="AB46" s="3">
        <f>SUM(K46,U46)</f>
        <v>23</v>
      </c>
      <c r="AC46" s="3">
        <v>277162410</v>
      </c>
      <c r="AD46" s="3">
        <f t="shared" si="8"/>
        <v>4506705.8536585364</v>
      </c>
      <c r="AE46" s="10">
        <f>W46/AC46</f>
        <v>1.1853215629060232</v>
      </c>
    </row>
    <row r="47" spans="1:31" x14ac:dyDescent="0.25">
      <c r="A47" s="12" t="s">
        <v>45</v>
      </c>
      <c r="B47" s="3">
        <v>22308</v>
      </c>
      <c r="C47" s="3"/>
      <c r="D47" s="3">
        <v>5098115</v>
      </c>
      <c r="E47" s="3"/>
      <c r="F47" s="3">
        <v>35081566</v>
      </c>
      <c r="G47" s="3"/>
      <c r="H47" s="3">
        <v>14968722</v>
      </c>
      <c r="I47" s="3">
        <v>55148403</v>
      </c>
      <c r="J47" s="3">
        <f t="shared" si="2"/>
        <v>896722</v>
      </c>
      <c r="K47" s="3">
        <v>3</v>
      </c>
      <c r="L47" s="3">
        <f t="shared" si="3"/>
        <v>40.197328312712926</v>
      </c>
      <c r="M47" s="13"/>
      <c r="N47" s="13"/>
      <c r="O47" s="13"/>
      <c r="P47" s="13">
        <v>28314479</v>
      </c>
      <c r="Q47" s="13"/>
      <c r="R47" s="13">
        <v>2960803</v>
      </c>
      <c r="S47" s="3">
        <f t="shared" si="4"/>
        <v>31275282</v>
      </c>
      <c r="T47" s="3">
        <f t="shared" si="5"/>
        <v>508541.1707317073</v>
      </c>
      <c r="U47" s="3">
        <v>3</v>
      </c>
      <c r="V47" s="3">
        <f t="shared" si="9"/>
        <v>22.796358738197387</v>
      </c>
      <c r="W47" s="3">
        <f t="shared" si="6"/>
        <v>86423685</v>
      </c>
      <c r="X47" s="3">
        <f t="shared" si="7"/>
        <v>1405263.1707317072</v>
      </c>
      <c r="Y47" s="13">
        <f t="shared" si="10"/>
        <v>62.99368705091031</v>
      </c>
      <c r="Z47" s="3">
        <v>3162742.5203252034</v>
      </c>
      <c r="AA47" s="3">
        <f>W47/Z47</f>
        <v>27.325551936208086</v>
      </c>
      <c r="AB47" s="3">
        <f>SUM(K47,U47)</f>
        <v>6</v>
      </c>
      <c r="AC47" s="3">
        <v>167479931</v>
      </c>
      <c r="AD47" s="3">
        <f t="shared" si="8"/>
        <v>2723250.9105691058</v>
      </c>
      <c r="AE47" s="10">
        <f>W47/AC47</f>
        <v>0.51602412589959812</v>
      </c>
    </row>
    <row r="48" spans="1:31" x14ac:dyDescent="0.25">
      <c r="A48" s="12" t="s">
        <v>46</v>
      </c>
      <c r="B48" s="3">
        <v>2264</v>
      </c>
      <c r="C48" s="3"/>
      <c r="D48" s="2"/>
      <c r="E48" s="3"/>
      <c r="F48" s="3">
        <v>6125998</v>
      </c>
      <c r="G48" s="3"/>
      <c r="H48" s="3"/>
      <c r="I48" s="3">
        <v>6125998</v>
      </c>
      <c r="J48" s="3">
        <f t="shared" si="2"/>
        <v>99609.723577235767</v>
      </c>
      <c r="K48" s="3">
        <v>3</v>
      </c>
      <c r="L48" s="3">
        <f t="shared" si="3"/>
        <v>43.997227728461027</v>
      </c>
      <c r="M48" s="13"/>
      <c r="N48" s="13"/>
      <c r="O48" s="13"/>
      <c r="P48" s="13">
        <v>3759372</v>
      </c>
      <c r="Q48" s="13"/>
      <c r="R48" s="13"/>
      <c r="S48" s="3">
        <f t="shared" si="4"/>
        <v>3759372</v>
      </c>
      <c r="T48" s="3">
        <f t="shared" si="5"/>
        <v>61128</v>
      </c>
      <c r="U48" s="3">
        <v>2</v>
      </c>
      <c r="V48" s="3">
        <f t="shared" si="9"/>
        <v>27</v>
      </c>
      <c r="W48" s="3">
        <f t="shared" si="6"/>
        <v>9885370</v>
      </c>
      <c r="X48" s="3">
        <f t="shared" si="7"/>
        <v>160737.72357723577</v>
      </c>
      <c r="Y48" s="13">
        <f t="shared" si="10"/>
        <v>70.997227728461027</v>
      </c>
      <c r="Z48" s="3">
        <v>258727.17073170733</v>
      </c>
      <c r="AA48" s="3">
        <f>W48/Z48</f>
        <v>38.207699531684845</v>
      </c>
      <c r="AB48" s="3">
        <f>SUM(K48,U48)</f>
        <v>5</v>
      </c>
      <c r="AC48" s="3">
        <v>8667253</v>
      </c>
      <c r="AD48" s="3">
        <f t="shared" si="8"/>
        <v>140930.94308943089</v>
      </c>
      <c r="AE48" s="10">
        <f>W48/AC48</f>
        <v>1.1405424533009478</v>
      </c>
    </row>
    <row r="49" spans="1:31" x14ac:dyDescent="0.25">
      <c r="A49" s="12" t="s">
        <v>47</v>
      </c>
      <c r="B49" s="3">
        <v>5042</v>
      </c>
      <c r="C49" s="3"/>
      <c r="D49" s="3"/>
      <c r="E49" s="3"/>
      <c r="F49" s="3">
        <v>7618133</v>
      </c>
      <c r="G49" s="3"/>
      <c r="H49" s="3"/>
      <c r="I49" s="3">
        <v>7618133</v>
      </c>
      <c r="J49" s="3">
        <f t="shared" si="2"/>
        <v>123872.08130081301</v>
      </c>
      <c r="K49" s="3">
        <v>1</v>
      </c>
      <c r="L49" s="3">
        <f t="shared" si="3"/>
        <v>24.568044684810197</v>
      </c>
      <c r="M49" s="13">
        <v>2126315</v>
      </c>
      <c r="N49" s="13"/>
      <c r="O49" s="13"/>
      <c r="P49" s="13">
        <v>6953106</v>
      </c>
      <c r="Q49" s="13"/>
      <c r="R49" s="13">
        <v>201524</v>
      </c>
      <c r="S49" s="3">
        <f t="shared" si="4"/>
        <v>9280945</v>
      </c>
      <c r="T49" s="3">
        <f t="shared" si="5"/>
        <v>150909.67479674798</v>
      </c>
      <c r="U49" s="3">
        <v>4</v>
      </c>
      <c r="V49" s="3">
        <f t="shared" si="9"/>
        <v>29.930518603083691</v>
      </c>
      <c r="W49" s="3">
        <f t="shared" si="6"/>
        <v>16899078</v>
      </c>
      <c r="X49" s="3">
        <f t="shared" si="7"/>
        <v>274781.75609756098</v>
      </c>
      <c r="Y49" s="13">
        <f t="shared" si="10"/>
        <v>54.498563287893887</v>
      </c>
      <c r="Z49" s="3">
        <v>1067887.3008130081</v>
      </c>
      <c r="AA49" s="3">
        <f>W49/Z49</f>
        <v>15.824776628708225</v>
      </c>
      <c r="AB49" s="3">
        <f>SUM(K49,U49)</f>
        <v>5</v>
      </c>
      <c r="AC49" s="3">
        <v>38473778</v>
      </c>
      <c r="AD49" s="3">
        <f t="shared" si="8"/>
        <v>625589.88617886184</v>
      </c>
      <c r="AE49" s="10">
        <f>W49/AC49</f>
        <v>0.43923625072640382</v>
      </c>
    </row>
    <row r="50" spans="1:31" x14ac:dyDescent="0.25">
      <c r="A50" s="12" t="s">
        <v>48</v>
      </c>
      <c r="B50" s="3">
        <v>6439</v>
      </c>
      <c r="C50" s="3"/>
      <c r="D50" s="3"/>
      <c r="E50" s="3"/>
      <c r="F50" s="3">
        <v>17423934</v>
      </c>
      <c r="G50" s="3"/>
      <c r="H50" s="3"/>
      <c r="I50" s="3">
        <v>17423934</v>
      </c>
      <c r="J50" s="3">
        <f t="shared" si="2"/>
        <v>283316</v>
      </c>
      <c r="K50" s="3">
        <v>2</v>
      </c>
      <c r="L50" s="3">
        <f t="shared" si="3"/>
        <v>44</v>
      </c>
      <c r="M50" s="13"/>
      <c r="N50" s="13"/>
      <c r="O50" s="13"/>
      <c r="P50" s="13">
        <v>10691960</v>
      </c>
      <c r="Q50" s="13"/>
      <c r="R50" s="13"/>
      <c r="S50" s="3">
        <f t="shared" si="4"/>
        <v>10691960</v>
      </c>
      <c r="T50" s="3">
        <f t="shared" si="5"/>
        <v>173853.00813008129</v>
      </c>
      <c r="U50" s="3">
        <v>5</v>
      </c>
      <c r="V50" s="3">
        <f t="shared" si="9"/>
        <v>27.000001262631045</v>
      </c>
      <c r="W50" s="3">
        <f t="shared" si="6"/>
        <v>28115894</v>
      </c>
      <c r="X50" s="3">
        <f t="shared" si="7"/>
        <v>457169.00813008129</v>
      </c>
      <c r="Y50" s="13">
        <f t="shared" si="10"/>
        <v>71.000001262631045</v>
      </c>
      <c r="Z50" s="3">
        <v>1116407.6422764228</v>
      </c>
      <c r="AA50" s="3">
        <f>W50/Z50</f>
        <v>25.184254330855339</v>
      </c>
      <c r="AB50" s="3">
        <f>SUM(K50,U50)</f>
        <v>7</v>
      </c>
      <c r="AC50" s="3">
        <v>46585526</v>
      </c>
      <c r="AD50" s="3">
        <f t="shared" si="8"/>
        <v>757488.22764227644</v>
      </c>
      <c r="AE50" s="10">
        <f>W50/AC50</f>
        <v>0.60353282261962649</v>
      </c>
    </row>
    <row r="51" spans="1:31" x14ac:dyDescent="0.25">
      <c r="A51" s="12" t="s">
        <v>49</v>
      </c>
      <c r="B51" s="3">
        <v>5889</v>
      </c>
      <c r="C51" s="3"/>
      <c r="D51" s="3"/>
      <c r="E51" s="3"/>
      <c r="F51" s="3">
        <v>15935634</v>
      </c>
      <c r="G51" s="3"/>
      <c r="H51" s="2"/>
      <c r="I51" s="3">
        <v>15935634</v>
      </c>
      <c r="J51" s="3">
        <f t="shared" si="2"/>
        <v>259116</v>
      </c>
      <c r="K51" s="3">
        <v>1</v>
      </c>
      <c r="L51" s="3">
        <f t="shared" si="3"/>
        <v>44</v>
      </c>
      <c r="M51" s="13"/>
      <c r="N51" s="13"/>
      <c r="O51" s="13"/>
      <c r="P51" s="13">
        <v>7348706</v>
      </c>
      <c r="Q51" s="13"/>
      <c r="R51" s="13">
        <v>824591</v>
      </c>
      <c r="S51" s="3">
        <f t="shared" si="4"/>
        <v>8173297</v>
      </c>
      <c r="T51" s="3">
        <f t="shared" si="5"/>
        <v>132899.13821138212</v>
      </c>
      <c r="U51" s="3">
        <v>4</v>
      </c>
      <c r="V51" s="3">
        <f t="shared" si="9"/>
        <v>22.567352387736818</v>
      </c>
      <c r="W51" s="3">
        <f t="shared" si="6"/>
        <v>24108931</v>
      </c>
      <c r="X51" s="3">
        <f t="shared" si="7"/>
        <v>392015.13821138209</v>
      </c>
      <c r="Y51" s="13">
        <f t="shared" si="10"/>
        <v>66.567352387736818</v>
      </c>
      <c r="Z51" s="3">
        <v>665553.00813008135</v>
      </c>
      <c r="AA51" s="3">
        <f>W51/Z51</f>
        <v>36.223908096720592</v>
      </c>
      <c r="AB51" s="3">
        <f>SUM(K51,U51)</f>
        <v>5</v>
      </c>
      <c r="AC51" s="3">
        <v>32765169</v>
      </c>
      <c r="AD51" s="3">
        <f t="shared" si="8"/>
        <v>532766.97560975607</v>
      </c>
      <c r="AE51" s="10">
        <f>W51/AC51</f>
        <v>0.73580975578059737</v>
      </c>
    </row>
    <row r="52" spans="1:31" x14ac:dyDescent="0.25">
      <c r="A52" s="12" t="s">
        <v>50</v>
      </c>
      <c r="B52" s="3">
        <v>5283</v>
      </c>
      <c r="C52" s="3"/>
      <c r="D52" s="3"/>
      <c r="E52" s="3"/>
      <c r="F52" s="3"/>
      <c r="G52" s="3"/>
      <c r="H52" s="3">
        <v>14295798</v>
      </c>
      <c r="I52" s="3">
        <v>14295798</v>
      </c>
      <c r="J52" s="3">
        <f t="shared" si="2"/>
        <v>232452</v>
      </c>
      <c r="K52" s="3">
        <v>1</v>
      </c>
      <c r="L52" s="3">
        <f t="shared" si="3"/>
        <v>44</v>
      </c>
      <c r="M52" s="13"/>
      <c r="N52" s="13"/>
      <c r="O52" s="13"/>
      <c r="P52" s="13">
        <v>5182756</v>
      </c>
      <c r="Q52" s="13"/>
      <c r="R52" s="13">
        <v>1218120</v>
      </c>
      <c r="S52" s="3">
        <f t="shared" si="4"/>
        <v>6400876</v>
      </c>
      <c r="T52" s="3">
        <f t="shared" si="5"/>
        <v>104079.28455284552</v>
      </c>
      <c r="U52" s="3">
        <v>4</v>
      </c>
      <c r="V52" s="3">
        <f t="shared" si="9"/>
        <v>19.700792078903184</v>
      </c>
      <c r="W52" s="3">
        <f t="shared" si="6"/>
        <v>20696674</v>
      </c>
      <c r="X52" s="3">
        <f t="shared" si="7"/>
        <v>336531.28455284552</v>
      </c>
      <c r="Y52" s="13">
        <f t="shared" si="10"/>
        <v>63.700792078903184</v>
      </c>
      <c r="Z52" s="3">
        <v>1269393.3658536586</v>
      </c>
      <c r="AA52" s="3">
        <f>W52/Z52</f>
        <v>16.304381728103348</v>
      </c>
      <c r="AB52" s="3">
        <f>SUM(K52,U52)</f>
        <v>5</v>
      </c>
      <c r="AC52" s="3">
        <v>50701474</v>
      </c>
      <c r="AD52" s="3">
        <f t="shared" si="8"/>
        <v>824414.21138211386</v>
      </c>
      <c r="AE52" s="10">
        <f>W52/AC52</f>
        <v>0.40820655431043285</v>
      </c>
    </row>
    <row r="53" spans="1:31" x14ac:dyDescent="0.25">
      <c r="A53" s="12" t="s">
        <v>51</v>
      </c>
      <c r="B53" s="3">
        <v>18194</v>
      </c>
      <c r="C53" s="3"/>
      <c r="D53" s="3"/>
      <c r="E53" s="3"/>
      <c r="F53" s="3">
        <v>49232954</v>
      </c>
      <c r="G53" s="3"/>
      <c r="H53" s="3"/>
      <c r="I53" s="3">
        <v>49232954</v>
      </c>
      <c r="J53" s="3">
        <f t="shared" si="2"/>
        <v>800535.83739837399</v>
      </c>
      <c r="K53" s="3">
        <v>3</v>
      </c>
      <c r="L53" s="3">
        <f t="shared" si="3"/>
        <v>43.999991062898424</v>
      </c>
      <c r="M53" s="13"/>
      <c r="N53" s="13"/>
      <c r="O53" s="13"/>
      <c r="P53" s="13">
        <v>30211138</v>
      </c>
      <c r="Q53" s="13"/>
      <c r="R53" s="13"/>
      <c r="S53" s="3">
        <f t="shared" si="4"/>
        <v>30211138</v>
      </c>
      <c r="T53" s="3">
        <f t="shared" si="5"/>
        <v>491238.01626016258</v>
      </c>
      <c r="U53" s="3">
        <v>10</v>
      </c>
      <c r="V53" s="3">
        <f t="shared" si="9"/>
        <v>27.000000893710155</v>
      </c>
      <c r="W53" s="3">
        <f t="shared" si="6"/>
        <v>79444092</v>
      </c>
      <c r="X53" s="3">
        <f t="shared" si="7"/>
        <v>1291773.8536585364</v>
      </c>
      <c r="Y53" s="13">
        <f t="shared" si="10"/>
        <v>70.999991956608582</v>
      </c>
      <c r="Z53" s="3">
        <v>1940341.2032520326</v>
      </c>
      <c r="AA53" s="3">
        <f>W53/Z53</f>
        <v>40.94336185143667</v>
      </c>
      <c r="AB53" s="3">
        <f>SUM(K53,U53)</f>
        <v>13</v>
      </c>
      <c r="AC53" s="3">
        <v>55906101</v>
      </c>
      <c r="AD53" s="3">
        <f t="shared" si="8"/>
        <v>909042.29268292687</v>
      </c>
      <c r="AE53" s="10">
        <f>W53/AC53</f>
        <v>1.4210272327880638</v>
      </c>
    </row>
    <row r="54" spans="1:31" x14ac:dyDescent="0.25">
      <c r="A54" s="12" t="s">
        <v>52</v>
      </c>
      <c r="B54" s="3">
        <v>2648</v>
      </c>
      <c r="C54" s="3"/>
      <c r="D54" s="3"/>
      <c r="E54" s="3"/>
      <c r="F54" s="3">
        <v>7134000</v>
      </c>
      <c r="G54" s="3"/>
      <c r="H54" s="3"/>
      <c r="I54" s="3">
        <v>7134000</v>
      </c>
      <c r="J54" s="3">
        <f t="shared" si="2"/>
        <v>116000</v>
      </c>
      <c r="K54" s="3">
        <v>1</v>
      </c>
      <c r="L54" s="3">
        <f t="shared" si="3"/>
        <v>43.80664652567976</v>
      </c>
      <c r="M54" s="13"/>
      <c r="N54" s="13"/>
      <c r="O54" s="13"/>
      <c r="P54" s="13"/>
      <c r="Q54" s="13"/>
      <c r="R54" s="13">
        <v>1492083</v>
      </c>
      <c r="S54" s="3">
        <f t="shared" si="4"/>
        <v>1492083</v>
      </c>
      <c r="T54" s="3">
        <f t="shared" si="5"/>
        <v>24261.512195121952</v>
      </c>
      <c r="U54" s="3">
        <v>1</v>
      </c>
      <c r="V54" s="3">
        <f t="shared" si="9"/>
        <v>9.1622024906049671</v>
      </c>
      <c r="W54" s="3">
        <f t="shared" si="6"/>
        <v>8626083</v>
      </c>
      <c r="X54" s="3">
        <f t="shared" si="7"/>
        <v>140261.51219512196</v>
      </c>
      <c r="Y54" s="13">
        <f t="shared" si="10"/>
        <v>52.968849016284729</v>
      </c>
      <c r="Z54" s="3">
        <v>1496663.8699186991</v>
      </c>
      <c r="AA54" s="3">
        <f>W54/Z54</f>
        <v>5.7635406141450991</v>
      </c>
      <c r="AB54" s="3">
        <f>SUM(K54,U54)</f>
        <v>2</v>
      </c>
      <c r="AC54" s="3">
        <v>46717698</v>
      </c>
      <c r="AD54" s="3">
        <f t="shared" si="8"/>
        <v>759637.36585365853</v>
      </c>
      <c r="AE54" s="10">
        <f>W54/AC54</f>
        <v>0.1846427236205003</v>
      </c>
    </row>
    <row r="55" spans="1:31" x14ac:dyDescent="0.25">
      <c r="A55" s="12" t="s">
        <v>53</v>
      </c>
      <c r="B55" s="3">
        <v>6972</v>
      </c>
      <c r="C55" s="3"/>
      <c r="D55" s="3"/>
      <c r="E55" s="3"/>
      <c r="F55" s="3">
        <v>18103488</v>
      </c>
      <c r="G55" s="3"/>
      <c r="H55" s="3"/>
      <c r="I55" s="3">
        <v>18103488</v>
      </c>
      <c r="J55" s="3">
        <f t="shared" si="2"/>
        <v>294365.65853658534</v>
      </c>
      <c r="K55" s="3">
        <v>1</v>
      </c>
      <c r="L55" s="3">
        <f t="shared" si="3"/>
        <v>42.221121419475807</v>
      </c>
      <c r="M55" s="13"/>
      <c r="N55" s="13">
        <v>4000000</v>
      </c>
      <c r="O55" s="13">
        <v>472365</v>
      </c>
      <c r="P55" s="13">
        <v>8641043</v>
      </c>
      <c r="Q55" s="13"/>
      <c r="R55" s="13"/>
      <c r="S55" s="3">
        <f t="shared" si="4"/>
        <v>13113408</v>
      </c>
      <c r="T55" s="3">
        <f t="shared" si="5"/>
        <v>213226.14634146341</v>
      </c>
      <c r="U55" s="3">
        <v>9</v>
      </c>
      <c r="V55" s="3">
        <f t="shared" si="9"/>
        <v>30.583210892349886</v>
      </c>
      <c r="W55" s="3">
        <f t="shared" si="6"/>
        <v>31216896</v>
      </c>
      <c r="X55" s="3">
        <f t="shared" si="7"/>
        <v>507591.80487804872</v>
      </c>
      <c r="Y55" s="13">
        <f t="shared" si="10"/>
        <v>72.804332311825689</v>
      </c>
      <c r="Z55" s="3">
        <v>841081.36585365853</v>
      </c>
      <c r="AA55" s="3">
        <f>W55/Z55</f>
        <v>37.115191546677892</v>
      </c>
      <c r="AB55" s="3">
        <f>SUM(K55,U55)</f>
        <v>10</v>
      </c>
      <c r="AC55" s="3">
        <v>36624094</v>
      </c>
      <c r="AD55" s="3">
        <f t="shared" si="8"/>
        <v>595513.72357723583</v>
      </c>
      <c r="AE55" s="10">
        <f>W55/AC55</f>
        <v>0.85235954232751809</v>
      </c>
    </row>
    <row r="56" spans="1:31" x14ac:dyDescent="0.25">
      <c r="A56" s="12" t="s">
        <v>54</v>
      </c>
      <c r="B56" s="3">
        <v>51428</v>
      </c>
      <c r="C56" s="3"/>
      <c r="D56" s="3"/>
      <c r="E56" s="3"/>
      <c r="F56" s="3">
        <v>100089946</v>
      </c>
      <c r="G56" s="3"/>
      <c r="H56" s="3">
        <v>39074222</v>
      </c>
      <c r="I56" s="3">
        <v>139164168</v>
      </c>
      <c r="J56" s="3">
        <f t="shared" si="2"/>
        <v>2262832</v>
      </c>
      <c r="K56" s="3">
        <v>9</v>
      </c>
      <c r="L56" s="3">
        <f t="shared" si="3"/>
        <v>44</v>
      </c>
      <c r="M56" s="13"/>
      <c r="N56" s="13"/>
      <c r="O56" s="13"/>
      <c r="P56" s="13">
        <v>66657838</v>
      </c>
      <c r="Q56" s="13"/>
      <c r="R56" s="13">
        <v>6100083</v>
      </c>
      <c r="S56" s="3">
        <f t="shared" si="4"/>
        <v>72757921</v>
      </c>
      <c r="T56" s="3">
        <f t="shared" si="5"/>
        <v>1183055.6260162601</v>
      </c>
      <c r="U56" s="3">
        <v>15</v>
      </c>
      <c r="V56" s="3">
        <f t="shared" si="9"/>
        <v>23.004114996038346</v>
      </c>
      <c r="W56" s="3">
        <f t="shared" si="6"/>
        <v>211922089</v>
      </c>
      <c r="X56" s="3">
        <f t="shared" si="7"/>
        <v>3445887.6260162601</v>
      </c>
      <c r="Y56" s="13">
        <f t="shared" si="10"/>
        <v>67.004114996038354</v>
      </c>
      <c r="Z56" s="3">
        <v>5245683.8861788614</v>
      </c>
      <c r="AA56" s="3">
        <f>W56/Z56</f>
        <v>40.399325159177941</v>
      </c>
      <c r="AB56" s="3">
        <f>SUM(K56,U56)</f>
        <v>24</v>
      </c>
      <c r="AC56" s="3">
        <v>282204779</v>
      </c>
      <c r="AD56" s="3">
        <f t="shared" si="8"/>
        <v>4588695.5934959352</v>
      </c>
      <c r="AE56" s="10">
        <f>W56/AC56</f>
        <v>0.75095145358966442</v>
      </c>
    </row>
    <row r="57" spans="1:31" x14ac:dyDescent="0.25">
      <c r="A57" s="12" t="s">
        <v>55</v>
      </c>
      <c r="B57" s="3">
        <v>9150</v>
      </c>
      <c r="C57" s="3"/>
      <c r="D57" s="3"/>
      <c r="E57" s="3"/>
      <c r="F57" s="3">
        <v>13695197</v>
      </c>
      <c r="G57" s="3">
        <v>8064703</v>
      </c>
      <c r="H57" s="3"/>
      <c r="I57" s="3">
        <v>21759900</v>
      </c>
      <c r="J57" s="3">
        <f t="shared" si="2"/>
        <v>353819.51219512196</v>
      </c>
      <c r="K57" s="3">
        <v>2</v>
      </c>
      <c r="L57" s="3">
        <f t="shared" si="3"/>
        <v>38.668799147007867</v>
      </c>
      <c r="M57" s="13"/>
      <c r="N57" s="13">
        <v>3718132</v>
      </c>
      <c r="O57" s="13">
        <v>6240347</v>
      </c>
      <c r="P57" s="13">
        <v>5880438</v>
      </c>
      <c r="Q57" s="13"/>
      <c r="R57" s="13">
        <v>962295</v>
      </c>
      <c r="S57" s="3">
        <f t="shared" si="4"/>
        <v>16801212</v>
      </c>
      <c r="T57" s="3">
        <f t="shared" si="5"/>
        <v>273190.43902439025</v>
      </c>
      <c r="U57" s="3">
        <v>5</v>
      </c>
      <c r="V57" s="3">
        <f t="shared" si="9"/>
        <v>29.856878581900574</v>
      </c>
      <c r="W57" s="3">
        <f t="shared" si="6"/>
        <v>38561112</v>
      </c>
      <c r="X57" s="3">
        <f t="shared" si="7"/>
        <v>627009.95121951215</v>
      </c>
      <c r="Y57" s="13">
        <f t="shared" si="10"/>
        <v>68.525677728908434</v>
      </c>
      <c r="Z57" s="3">
        <v>1655373.6422764228</v>
      </c>
      <c r="AA57" s="3">
        <f>W57/Z57</f>
        <v>23.294506457751648</v>
      </c>
      <c r="AB57" s="3">
        <f>SUM(K57,U57)</f>
        <v>7</v>
      </c>
      <c r="AC57" s="3">
        <v>81562195</v>
      </c>
      <c r="AD57" s="3">
        <f t="shared" si="8"/>
        <v>1326214.5528455283</v>
      </c>
      <c r="AE57" s="10">
        <f>W57/AC57</f>
        <v>0.47278168519128255</v>
      </c>
    </row>
    <row r="58" spans="1:31" x14ac:dyDescent="0.25">
      <c r="A58" s="12" t="s">
        <v>56</v>
      </c>
      <c r="B58" s="3">
        <v>3983</v>
      </c>
      <c r="C58" s="3"/>
      <c r="D58" s="3"/>
      <c r="E58" s="3">
        <v>5996591</v>
      </c>
      <c r="F58" s="3"/>
      <c r="G58" s="3"/>
      <c r="H58" s="3">
        <v>4781407</v>
      </c>
      <c r="I58" s="3">
        <v>10777998</v>
      </c>
      <c r="J58" s="3">
        <f t="shared" si="2"/>
        <v>175252</v>
      </c>
      <c r="K58" s="3">
        <v>2</v>
      </c>
      <c r="L58" s="3">
        <f t="shared" si="3"/>
        <v>44</v>
      </c>
      <c r="M58" s="13"/>
      <c r="N58" s="13"/>
      <c r="O58" s="13"/>
      <c r="P58" s="13">
        <v>4220556</v>
      </c>
      <c r="Q58" s="13"/>
      <c r="R58" s="13">
        <v>800890</v>
      </c>
      <c r="S58" s="3">
        <f t="shared" si="4"/>
        <v>5021446</v>
      </c>
      <c r="T58" s="3">
        <f t="shared" si="5"/>
        <v>81649.528455284555</v>
      </c>
      <c r="U58" s="3">
        <v>2</v>
      </c>
      <c r="V58" s="3">
        <f t="shared" si="9"/>
        <v>20.499505010114124</v>
      </c>
      <c r="W58" s="3">
        <f t="shared" si="6"/>
        <v>15799444</v>
      </c>
      <c r="X58" s="3">
        <f t="shared" si="7"/>
        <v>256901.52845528454</v>
      </c>
      <c r="Y58" s="13">
        <f t="shared" si="10"/>
        <v>64.49950501011412</v>
      </c>
      <c r="Z58" s="3">
        <v>698911.36585365853</v>
      </c>
      <c r="AA58" s="3">
        <f>W58/Z58</f>
        <v>22.605790622252041</v>
      </c>
      <c r="AB58" s="3">
        <f>SUM(K58,U58)</f>
        <v>4</v>
      </c>
      <c r="AC58" s="3">
        <v>29379360</v>
      </c>
      <c r="AD58" s="3">
        <f t="shared" si="8"/>
        <v>477713.1707317073</v>
      </c>
      <c r="AE58" s="10">
        <f>W58/AC58</f>
        <v>0.5377735934343022</v>
      </c>
    </row>
    <row r="59" spans="1:31" x14ac:dyDescent="0.25">
      <c r="A59" s="12" t="s">
        <v>57</v>
      </c>
      <c r="B59" s="3">
        <v>4222</v>
      </c>
      <c r="C59" s="3"/>
      <c r="D59" s="3"/>
      <c r="E59" s="3"/>
      <c r="F59" s="3">
        <v>11424732</v>
      </c>
      <c r="G59" s="3"/>
      <c r="H59" s="3"/>
      <c r="I59" s="3">
        <v>11424732</v>
      </c>
      <c r="J59" s="3">
        <f t="shared" si="2"/>
        <v>185768</v>
      </c>
      <c r="K59" s="3">
        <v>2</v>
      </c>
      <c r="L59" s="3">
        <f t="shared" si="3"/>
        <v>44</v>
      </c>
      <c r="M59" s="13"/>
      <c r="N59" s="13"/>
      <c r="O59" s="13"/>
      <c r="P59" s="13">
        <v>5405043</v>
      </c>
      <c r="Q59" s="13"/>
      <c r="R59" s="13">
        <v>544840</v>
      </c>
      <c r="S59" s="3">
        <f t="shared" si="4"/>
        <v>5949883</v>
      </c>
      <c r="T59" s="3">
        <f t="shared" si="5"/>
        <v>96746.065040650414</v>
      </c>
      <c r="U59" s="3">
        <v>4</v>
      </c>
      <c r="V59" s="3">
        <f t="shared" si="9"/>
        <v>22.914747759509808</v>
      </c>
      <c r="W59" s="3">
        <f t="shared" si="6"/>
        <v>17374615</v>
      </c>
      <c r="X59" s="3">
        <f t="shared" si="7"/>
        <v>282514.06504065043</v>
      </c>
      <c r="Y59" s="13">
        <f t="shared" si="10"/>
        <v>66.914747759509808</v>
      </c>
      <c r="Z59" s="3">
        <v>505673.34959349595</v>
      </c>
      <c r="AA59" s="3">
        <f>W59/Z59</f>
        <v>34.359364625340092</v>
      </c>
      <c r="AB59" s="3">
        <f>SUM(K59,U59)</f>
        <v>6</v>
      </c>
      <c r="AC59" s="3">
        <v>26938059</v>
      </c>
      <c r="AD59" s="3">
        <f t="shared" si="8"/>
        <v>438017.21951219509</v>
      </c>
      <c r="AE59" s="10">
        <f>W59/AC59</f>
        <v>0.64498392404590099</v>
      </c>
    </row>
    <row r="60" spans="1:31" x14ac:dyDescent="0.25">
      <c r="A60" s="12" t="s">
        <v>58</v>
      </c>
      <c r="B60" s="3">
        <v>69025</v>
      </c>
      <c r="C60" s="3"/>
      <c r="D60" s="3"/>
      <c r="E60" s="3"/>
      <c r="F60" s="3">
        <v>186781650</v>
      </c>
      <c r="G60" s="3"/>
      <c r="H60" s="3"/>
      <c r="I60" s="3">
        <v>186781650</v>
      </c>
      <c r="J60" s="3">
        <f t="shared" si="2"/>
        <v>3037100</v>
      </c>
      <c r="K60" s="3">
        <v>3</v>
      </c>
      <c r="L60" s="3">
        <f t="shared" si="3"/>
        <v>44</v>
      </c>
      <c r="M60" s="13">
        <v>7828225</v>
      </c>
      <c r="N60" s="13">
        <v>6674163</v>
      </c>
      <c r="O60" s="13"/>
      <c r="P60" s="13">
        <v>61664830</v>
      </c>
      <c r="Q60" s="13"/>
      <c r="R60" s="13">
        <v>7958097</v>
      </c>
      <c r="S60" s="3">
        <f t="shared" si="4"/>
        <v>84125315</v>
      </c>
      <c r="T60" s="3">
        <f t="shared" si="5"/>
        <v>1367891.3008130081</v>
      </c>
      <c r="U60" s="3">
        <v>35</v>
      </c>
      <c r="V60" s="3">
        <f t="shared" si="9"/>
        <v>19.817331413444521</v>
      </c>
      <c r="W60" s="3">
        <f t="shared" si="6"/>
        <v>270906965</v>
      </c>
      <c r="X60" s="3">
        <f t="shared" si="7"/>
        <v>4404991.3008130081</v>
      </c>
      <c r="Y60" s="13">
        <f t="shared" si="10"/>
        <v>63.817331413444521</v>
      </c>
      <c r="Z60" s="3">
        <v>3426561.3333333335</v>
      </c>
      <c r="AA60" s="3">
        <f>W60/Z60</f>
        <v>79.0608830971847</v>
      </c>
      <c r="AB60" s="3">
        <f>SUM(K60,U60)</f>
        <v>38</v>
      </c>
      <c r="AC60" s="3">
        <v>128005817</v>
      </c>
      <c r="AD60" s="3">
        <f t="shared" si="8"/>
        <v>2081395.3983739838</v>
      </c>
      <c r="AE60" s="10">
        <f>W60/AC60</f>
        <v>2.1163644852171055</v>
      </c>
    </row>
    <row r="61" spans="1:31" x14ac:dyDescent="0.25">
      <c r="A61" s="12" t="s">
        <v>59</v>
      </c>
      <c r="B61" s="3">
        <v>13417</v>
      </c>
      <c r="C61" s="3"/>
      <c r="D61" s="3"/>
      <c r="E61" s="3"/>
      <c r="F61" s="3">
        <v>22759121</v>
      </c>
      <c r="G61" s="3"/>
      <c r="H61" s="3">
        <v>7288201</v>
      </c>
      <c r="I61" s="3">
        <v>30047322</v>
      </c>
      <c r="J61" s="3">
        <f t="shared" si="2"/>
        <v>488574.34146341466</v>
      </c>
      <c r="K61" s="3">
        <v>3</v>
      </c>
      <c r="L61" s="3">
        <f t="shared" si="3"/>
        <v>36.414574156921418</v>
      </c>
      <c r="M61" s="13">
        <v>3200000</v>
      </c>
      <c r="N61" s="13"/>
      <c r="O61" s="13"/>
      <c r="P61" s="13">
        <v>18195868</v>
      </c>
      <c r="Q61" s="13"/>
      <c r="R61" s="13">
        <v>327389</v>
      </c>
      <c r="S61" s="3">
        <f t="shared" si="4"/>
        <v>21723257</v>
      </c>
      <c r="T61" s="3">
        <f t="shared" si="5"/>
        <v>353223.69105691055</v>
      </c>
      <c r="U61" s="3">
        <v>12</v>
      </c>
      <c r="V61" s="3">
        <f t="shared" si="9"/>
        <v>26.326577555109978</v>
      </c>
      <c r="W61" s="3">
        <f t="shared" si="6"/>
        <v>51770579</v>
      </c>
      <c r="X61" s="3">
        <f t="shared" si="7"/>
        <v>841798.03252032516</v>
      </c>
      <c r="Y61" s="13">
        <f t="shared" si="10"/>
        <v>62.741151712031389</v>
      </c>
      <c r="Z61" s="3">
        <v>1311514.2926829269</v>
      </c>
      <c r="AA61" s="3">
        <f>W61/Z61</f>
        <v>39.473896158687239</v>
      </c>
      <c r="AB61" s="3">
        <f>SUM(K61,U61)</f>
        <v>15</v>
      </c>
      <c r="AC61" s="3">
        <v>55083228</v>
      </c>
      <c r="AD61" s="3">
        <f t="shared" si="8"/>
        <v>895662.24390243902</v>
      </c>
      <c r="AE61" s="10">
        <f>W61/AC61</f>
        <v>0.93986102266918703</v>
      </c>
    </row>
    <row r="62" spans="1:31" x14ac:dyDescent="0.25">
      <c r="A62" s="12" t="s">
        <v>60</v>
      </c>
      <c r="B62" s="3">
        <v>24122</v>
      </c>
      <c r="C62" s="3"/>
      <c r="D62" s="3"/>
      <c r="E62" s="3">
        <v>65274132</v>
      </c>
      <c r="F62" s="3"/>
      <c r="G62" s="3"/>
      <c r="H62" s="3"/>
      <c r="I62" s="3">
        <v>65274132</v>
      </c>
      <c r="J62" s="3">
        <f t="shared" si="2"/>
        <v>1061368</v>
      </c>
      <c r="K62" s="3">
        <v>1</v>
      </c>
      <c r="L62" s="3">
        <f t="shared" si="3"/>
        <v>44</v>
      </c>
      <c r="M62" s="13"/>
      <c r="N62" s="13"/>
      <c r="O62" s="13">
        <v>43593624</v>
      </c>
      <c r="P62" s="13"/>
      <c r="Q62" s="13"/>
      <c r="R62" s="13"/>
      <c r="S62" s="3">
        <f t="shared" si="4"/>
        <v>43593624</v>
      </c>
      <c r="T62" s="3">
        <f t="shared" si="5"/>
        <v>708839.41463414638</v>
      </c>
      <c r="U62" s="3">
        <v>2</v>
      </c>
      <c r="V62" s="3">
        <f t="shared" si="9"/>
        <v>29.385598815775904</v>
      </c>
      <c r="W62" s="3">
        <f t="shared" si="6"/>
        <v>108867756</v>
      </c>
      <c r="X62" s="3">
        <f t="shared" si="7"/>
        <v>1770207.4146341463</v>
      </c>
      <c r="Y62" s="13">
        <f t="shared" si="10"/>
        <v>73.385598815775907</v>
      </c>
      <c r="Z62" s="3">
        <v>1477933.7723577237</v>
      </c>
      <c r="AA62" s="3">
        <f>W62/Z62</f>
        <v>73.662134282461821</v>
      </c>
      <c r="AB62" s="3">
        <f>SUM(K62,U62)</f>
        <v>3</v>
      </c>
      <c r="AC62" s="3">
        <v>63115455</v>
      </c>
      <c r="AD62" s="3">
        <f t="shared" si="8"/>
        <v>1026267.5609756098</v>
      </c>
      <c r="AE62" s="10">
        <f>W62/AC62</f>
        <v>1.7248985371332584</v>
      </c>
    </row>
    <row r="63" spans="1:31" x14ac:dyDescent="0.25">
      <c r="A63" s="12" t="s">
        <v>61</v>
      </c>
      <c r="B63" s="3">
        <v>3465</v>
      </c>
      <c r="C63" s="3"/>
      <c r="D63" s="3"/>
      <c r="E63" s="3"/>
      <c r="F63" s="3">
        <v>9376290</v>
      </c>
      <c r="G63" s="3"/>
      <c r="H63" s="3"/>
      <c r="I63" s="3">
        <v>9376290</v>
      </c>
      <c r="J63" s="3">
        <f t="shared" si="2"/>
        <v>152460</v>
      </c>
      <c r="K63" s="3">
        <v>2</v>
      </c>
      <c r="L63" s="3">
        <f t="shared" si="3"/>
        <v>44</v>
      </c>
      <c r="M63" s="13"/>
      <c r="N63" s="13"/>
      <c r="O63" s="13"/>
      <c r="P63" s="13">
        <v>5753632</v>
      </c>
      <c r="Q63" s="13"/>
      <c r="R63" s="13"/>
      <c r="S63" s="3">
        <f t="shared" si="4"/>
        <v>5753632</v>
      </c>
      <c r="T63" s="3">
        <f t="shared" si="5"/>
        <v>93554.991869918696</v>
      </c>
      <c r="U63" s="3">
        <v>3</v>
      </c>
      <c r="V63" s="3">
        <f t="shared" si="9"/>
        <v>26.999997653656191</v>
      </c>
      <c r="W63" s="3">
        <f t="shared" si="6"/>
        <v>15129922</v>
      </c>
      <c r="X63" s="3">
        <f t="shared" si="7"/>
        <v>246014.99186991871</v>
      </c>
      <c r="Y63" s="13">
        <f t="shared" si="10"/>
        <v>70.999997653656195</v>
      </c>
      <c r="Z63" s="3">
        <v>314349.65853658534</v>
      </c>
      <c r="AA63" s="3">
        <f>W63/Z63</f>
        <v>48.130868251727769</v>
      </c>
      <c r="AB63" s="3">
        <f>SUM(K63,U63)</f>
        <v>5</v>
      </c>
      <c r="AC63" s="3">
        <v>12471885</v>
      </c>
      <c r="AD63" s="3">
        <f t="shared" si="8"/>
        <v>202794.87804878049</v>
      </c>
      <c r="AE63" s="10">
        <f>W63/AC63</f>
        <v>1.2131223147102463</v>
      </c>
    </row>
    <row r="64" spans="1:31" x14ac:dyDescent="0.25">
      <c r="A64" s="12" t="s">
        <v>62</v>
      </c>
      <c r="B64" s="3">
        <v>14373</v>
      </c>
      <c r="C64" s="3"/>
      <c r="D64" s="3"/>
      <c r="E64" s="3"/>
      <c r="F64" s="3">
        <v>38893338</v>
      </c>
      <c r="G64" s="3"/>
      <c r="H64" s="3"/>
      <c r="I64" s="3">
        <v>38893338</v>
      </c>
      <c r="J64" s="3">
        <f t="shared" si="2"/>
        <v>632412</v>
      </c>
      <c r="K64" s="3">
        <v>6</v>
      </c>
      <c r="L64" s="3">
        <f t="shared" si="3"/>
        <v>44</v>
      </c>
      <c r="M64" s="13"/>
      <c r="N64" s="13"/>
      <c r="O64" s="13"/>
      <c r="P64" s="13">
        <v>17513363</v>
      </c>
      <c r="Q64" s="13"/>
      <c r="R64" s="13">
        <v>2143469</v>
      </c>
      <c r="S64" s="3">
        <f t="shared" si="4"/>
        <v>19656832</v>
      </c>
      <c r="T64" s="3">
        <f t="shared" si="5"/>
        <v>319623.28455284552</v>
      </c>
      <c r="U64" s="3">
        <v>12</v>
      </c>
      <c r="V64" s="3">
        <f t="shared" si="9"/>
        <v>22.237757222072325</v>
      </c>
      <c r="W64" s="3">
        <f t="shared" si="6"/>
        <v>58550170</v>
      </c>
      <c r="X64" s="3">
        <f t="shared" si="7"/>
        <v>952035.28455284552</v>
      </c>
      <c r="Y64" s="13">
        <f t="shared" si="10"/>
        <v>66.237757222072318</v>
      </c>
      <c r="Z64" s="3">
        <v>924354.73170731706</v>
      </c>
      <c r="AA64" s="3">
        <f>W64/Z64</f>
        <v>63.34166742659032</v>
      </c>
      <c r="AB64" s="3">
        <f>SUM(K64,U64)</f>
        <v>18</v>
      </c>
      <c r="AC64" s="3">
        <v>32692237</v>
      </c>
      <c r="AD64" s="3">
        <f t="shared" si="8"/>
        <v>531581.08943089435</v>
      </c>
      <c r="AE64" s="10">
        <f>W64/AC64</f>
        <v>1.790950249137127</v>
      </c>
    </row>
    <row r="65" spans="1:31" x14ac:dyDescent="0.25">
      <c r="A65" s="12" t="s">
        <v>63</v>
      </c>
      <c r="B65" s="3">
        <v>3796</v>
      </c>
      <c r="C65" s="2"/>
      <c r="D65" s="3"/>
      <c r="E65" s="3"/>
      <c r="F65" s="3"/>
      <c r="G65" s="3"/>
      <c r="H65" s="3">
        <v>10271976</v>
      </c>
      <c r="I65" s="3">
        <v>10271976</v>
      </c>
      <c r="J65" s="3">
        <f t="shared" si="2"/>
        <v>167024</v>
      </c>
      <c r="K65" s="3">
        <v>1</v>
      </c>
      <c r="L65" s="3">
        <f t="shared" si="3"/>
        <v>44</v>
      </c>
      <c r="M65" s="13"/>
      <c r="N65" s="13"/>
      <c r="O65" s="13"/>
      <c r="P65" s="13">
        <v>6303258</v>
      </c>
      <c r="Q65" s="13"/>
      <c r="R65" s="13"/>
      <c r="S65" s="3">
        <f t="shared" si="4"/>
        <v>6303258</v>
      </c>
      <c r="T65" s="3">
        <f t="shared" si="5"/>
        <v>102492</v>
      </c>
      <c r="U65" s="3">
        <v>1</v>
      </c>
      <c r="V65" s="3">
        <f t="shared" si="9"/>
        <v>27</v>
      </c>
      <c r="W65" s="3">
        <f t="shared" si="6"/>
        <v>16575234</v>
      </c>
      <c r="X65" s="3">
        <f t="shared" si="7"/>
        <v>269516</v>
      </c>
      <c r="Y65" s="13">
        <f t="shared" si="10"/>
        <v>71</v>
      </c>
      <c r="Z65" s="3">
        <v>919576.66666666663</v>
      </c>
      <c r="AA65" s="3">
        <f>W65/Z65</f>
        <v>18.024852740210171</v>
      </c>
      <c r="AB65" s="3">
        <f>SUM(K65,U65)</f>
        <v>2</v>
      </c>
      <c r="AC65" s="3">
        <v>51707433</v>
      </c>
      <c r="AD65" s="3">
        <f t="shared" si="8"/>
        <v>840771.26829268294</v>
      </c>
      <c r="AE65" s="10">
        <f>W65/AC65</f>
        <v>0.32055805206961252</v>
      </c>
    </row>
    <row r="66" spans="1:31" x14ac:dyDescent="0.25">
      <c r="A66" s="12" t="s">
        <v>64</v>
      </c>
      <c r="B66" s="3">
        <v>38399</v>
      </c>
      <c r="C66" s="3"/>
      <c r="D66" s="3"/>
      <c r="E66" s="3"/>
      <c r="F66" s="3"/>
      <c r="G66" s="3"/>
      <c r="H66" s="3"/>
      <c r="I66" s="3">
        <v>0</v>
      </c>
      <c r="J66" s="3">
        <f t="shared" si="2"/>
        <v>0</v>
      </c>
      <c r="K66" s="3">
        <v>0</v>
      </c>
      <c r="L66" s="3">
        <f t="shared" si="3"/>
        <v>0</v>
      </c>
      <c r="M66" s="13"/>
      <c r="N66" s="13">
        <v>12000000</v>
      </c>
      <c r="O66" s="13"/>
      <c r="P66" s="13">
        <v>35851735</v>
      </c>
      <c r="Q66" s="13"/>
      <c r="R66" s="13">
        <v>5786028</v>
      </c>
      <c r="S66" s="3">
        <f t="shared" si="4"/>
        <v>53637763</v>
      </c>
      <c r="T66" s="3">
        <f t="shared" si="5"/>
        <v>872158.74796747963</v>
      </c>
      <c r="U66" s="3">
        <v>5</v>
      </c>
      <c r="V66" s="3">
        <f t="shared" ref="V66:V82" si="11">T66/B66</f>
        <v>22.713058880894806</v>
      </c>
      <c r="W66" s="3">
        <f t="shared" si="6"/>
        <v>53637763</v>
      </c>
      <c r="X66" s="3">
        <f t="shared" si="7"/>
        <v>872158.74796747963</v>
      </c>
      <c r="Y66" s="13">
        <f t="shared" ref="Y66:Y82" si="12">X66/B66</f>
        <v>22.713058880894806</v>
      </c>
      <c r="Z66" s="3">
        <v>3205394</v>
      </c>
      <c r="AA66" s="3">
        <f>W66/Z66</f>
        <v>16.733594372485879</v>
      </c>
      <c r="AB66" s="3">
        <f>SUM(K66,U66)</f>
        <v>5</v>
      </c>
      <c r="AC66" s="3">
        <v>144331860</v>
      </c>
      <c r="AD66" s="3">
        <f t="shared" si="8"/>
        <v>2346859.512195122</v>
      </c>
      <c r="AE66" s="10">
        <f>W66/AC66</f>
        <v>0.37162801754234998</v>
      </c>
    </row>
    <row r="67" spans="1:31" x14ac:dyDescent="0.25">
      <c r="A67" s="12" t="s">
        <v>65</v>
      </c>
      <c r="B67" s="3">
        <v>15320</v>
      </c>
      <c r="C67" s="3"/>
      <c r="D67" s="3"/>
      <c r="E67" s="3"/>
      <c r="F67" s="3">
        <v>41455920</v>
      </c>
      <c r="G67" s="3"/>
      <c r="H67" s="3"/>
      <c r="I67" s="3">
        <v>41455920</v>
      </c>
      <c r="J67" s="3">
        <f t="shared" ref="J67:J82" si="13">I67/61.5</f>
        <v>674080</v>
      </c>
      <c r="K67" s="3">
        <v>11</v>
      </c>
      <c r="L67" s="3">
        <f t="shared" ref="L67:L82" si="14">J67/B67</f>
        <v>44</v>
      </c>
      <c r="M67" s="13">
        <v>2300000</v>
      </c>
      <c r="N67" s="13">
        <v>9464234</v>
      </c>
      <c r="O67" s="13"/>
      <c r="P67" s="13">
        <v>21203749</v>
      </c>
      <c r="Q67" s="13"/>
      <c r="R67" s="13"/>
      <c r="S67" s="3">
        <f t="shared" ref="S67:S82" si="15">SUM(M67:R67)</f>
        <v>32967983</v>
      </c>
      <c r="T67" s="3">
        <f t="shared" ref="T67:T82" si="16">S67/61.5</f>
        <v>536064.76422764233</v>
      </c>
      <c r="U67" s="3">
        <v>12</v>
      </c>
      <c r="V67" s="3">
        <f t="shared" si="11"/>
        <v>34.991172599715554</v>
      </c>
      <c r="W67" s="3">
        <f t="shared" ref="W67:W82" si="17">SUM(I67,S67)</f>
        <v>74423903</v>
      </c>
      <c r="X67" s="3">
        <f t="shared" ref="X67:X82" si="18">SUM(J67,T67)</f>
        <v>1210144.7642276422</v>
      </c>
      <c r="Y67" s="13">
        <f t="shared" si="12"/>
        <v>78.991172599715554</v>
      </c>
      <c r="Z67" s="3">
        <v>2055951.2195121951</v>
      </c>
      <c r="AA67" s="3">
        <f>W67/Z67</f>
        <v>36.19925526134719</v>
      </c>
      <c r="AB67" s="3">
        <f>SUM(K67,U67)</f>
        <v>23</v>
      </c>
      <c r="AC67" s="3">
        <v>97769620</v>
      </c>
      <c r="AD67" s="3">
        <f t="shared" ref="AD67:AD82" si="19">AC67/61.5</f>
        <v>1589749.918699187</v>
      </c>
      <c r="AE67" s="10">
        <f>W67/AC67</f>
        <v>0.7612170631326991</v>
      </c>
    </row>
    <row r="68" spans="1:31" x14ac:dyDescent="0.25">
      <c r="A68" s="12" t="s">
        <v>66</v>
      </c>
      <c r="B68" s="3">
        <v>6713</v>
      </c>
      <c r="C68" s="3"/>
      <c r="D68" s="3"/>
      <c r="E68" s="3"/>
      <c r="F68" s="3">
        <v>18165378</v>
      </c>
      <c r="G68" s="3"/>
      <c r="H68" s="3"/>
      <c r="I68" s="3">
        <v>18165378</v>
      </c>
      <c r="J68" s="3">
        <f t="shared" si="13"/>
        <v>295372</v>
      </c>
      <c r="K68" s="3">
        <v>6</v>
      </c>
      <c r="L68" s="3">
        <f t="shared" si="14"/>
        <v>44</v>
      </c>
      <c r="M68" s="13"/>
      <c r="N68" s="13"/>
      <c r="O68" s="13"/>
      <c r="P68" s="13">
        <v>7169854</v>
      </c>
      <c r="Q68" s="13"/>
      <c r="R68" s="13"/>
      <c r="S68" s="3">
        <f t="shared" si="15"/>
        <v>7169854</v>
      </c>
      <c r="T68" s="3">
        <f t="shared" si="16"/>
        <v>116582.9918699187</v>
      </c>
      <c r="U68" s="3">
        <v>5</v>
      </c>
      <c r="V68" s="3">
        <f t="shared" si="11"/>
        <v>17.366749868898957</v>
      </c>
      <c r="W68" s="3">
        <f t="shared" si="17"/>
        <v>25335232</v>
      </c>
      <c r="X68" s="3">
        <f t="shared" si="18"/>
        <v>411954.99186991871</v>
      </c>
      <c r="Y68" s="13">
        <f t="shared" si="12"/>
        <v>61.366749868898957</v>
      </c>
      <c r="Z68" s="3">
        <v>1000874.1138211382</v>
      </c>
      <c r="AA68" s="3">
        <f>W68/Z68</f>
        <v>25.313105464657415</v>
      </c>
      <c r="AB68" s="3">
        <f>SUM(K68,U68)</f>
        <v>11</v>
      </c>
      <c r="AC68" s="3">
        <v>41871922</v>
      </c>
      <c r="AD68" s="3">
        <f t="shared" si="19"/>
        <v>680844.2601626016</v>
      </c>
      <c r="AE68" s="10">
        <f>W68/AC68</f>
        <v>0.60506494065402583</v>
      </c>
    </row>
    <row r="69" spans="1:31" x14ac:dyDescent="0.25">
      <c r="A69" s="12" t="s">
        <v>67</v>
      </c>
      <c r="B69" s="3">
        <v>3501</v>
      </c>
      <c r="C69" s="3"/>
      <c r="D69" s="3"/>
      <c r="E69" s="3"/>
      <c r="F69" s="3">
        <v>9473706</v>
      </c>
      <c r="G69" s="3"/>
      <c r="H69" s="3"/>
      <c r="I69" s="3">
        <v>9473706</v>
      </c>
      <c r="J69" s="3">
        <f t="shared" si="13"/>
        <v>154044</v>
      </c>
      <c r="K69" s="3">
        <v>2</v>
      </c>
      <c r="L69" s="3">
        <f t="shared" si="14"/>
        <v>44</v>
      </c>
      <c r="M69" s="13"/>
      <c r="N69" s="13"/>
      <c r="O69" s="13"/>
      <c r="P69" s="13">
        <v>5813410</v>
      </c>
      <c r="Q69" s="13"/>
      <c r="R69" s="13"/>
      <c r="S69" s="3">
        <f t="shared" si="15"/>
        <v>5813410</v>
      </c>
      <c r="T69" s="3">
        <f t="shared" si="16"/>
        <v>94526.991869918696</v>
      </c>
      <c r="U69" s="3">
        <v>3</v>
      </c>
      <c r="V69" s="3">
        <f t="shared" si="11"/>
        <v>26.999997677783117</v>
      </c>
      <c r="W69" s="3">
        <f t="shared" si="17"/>
        <v>15287116</v>
      </c>
      <c r="X69" s="3">
        <f t="shared" si="18"/>
        <v>248570.99186991871</v>
      </c>
      <c r="Y69" s="13">
        <f t="shared" si="12"/>
        <v>70.999997677783128</v>
      </c>
      <c r="Z69" s="3">
        <v>707722.6991869919</v>
      </c>
      <c r="AA69" s="3">
        <f>W69/Z69</f>
        <v>21.600431945395176</v>
      </c>
      <c r="AB69" s="3">
        <f>SUM(K69,U69)</f>
        <v>5</v>
      </c>
      <c r="AC69" s="3">
        <v>29771551</v>
      </c>
      <c r="AD69" s="3">
        <f t="shared" si="19"/>
        <v>484090.26016260165</v>
      </c>
      <c r="AE69" s="10">
        <f>W69/AC69</f>
        <v>0.51348067153101962</v>
      </c>
    </row>
    <row r="70" spans="1:31" x14ac:dyDescent="0.25">
      <c r="A70" s="12" t="s">
        <v>68</v>
      </c>
      <c r="B70" s="3">
        <v>50980</v>
      </c>
      <c r="C70" s="3"/>
      <c r="D70" s="3"/>
      <c r="E70" s="3"/>
      <c r="F70" s="3">
        <v>135850000</v>
      </c>
      <c r="G70" s="3"/>
      <c r="H70" s="3"/>
      <c r="I70" s="3">
        <v>135850000</v>
      </c>
      <c r="J70" s="3">
        <f t="shared" si="13"/>
        <v>2208943.0894308942</v>
      </c>
      <c r="K70" s="3">
        <v>1</v>
      </c>
      <c r="L70" s="3">
        <f t="shared" si="14"/>
        <v>43.329601597310599</v>
      </c>
      <c r="M70" s="13"/>
      <c r="N70" s="13"/>
      <c r="O70" s="13"/>
      <c r="P70" s="13">
        <v>36736570</v>
      </c>
      <c r="Q70" s="13"/>
      <c r="R70" s="13">
        <v>8375863</v>
      </c>
      <c r="S70" s="3">
        <f t="shared" si="15"/>
        <v>45112433</v>
      </c>
      <c r="T70" s="3">
        <f t="shared" si="16"/>
        <v>733535.49593495938</v>
      </c>
      <c r="U70" s="3">
        <v>5</v>
      </c>
      <c r="V70" s="3">
        <f t="shared" si="11"/>
        <v>14.388691564043926</v>
      </c>
      <c r="W70" s="3">
        <f t="shared" si="17"/>
        <v>180962433</v>
      </c>
      <c r="X70" s="3">
        <f t="shared" si="18"/>
        <v>2942478.5853658537</v>
      </c>
      <c r="Y70" s="13">
        <f t="shared" si="12"/>
        <v>57.718293161354524</v>
      </c>
      <c r="Z70" s="3">
        <v>2299985.7235772358</v>
      </c>
      <c r="AA70" s="3">
        <f>W70/Z70</f>
        <v>78.679807072255983</v>
      </c>
      <c r="AB70" s="3">
        <f>SUM(K70,U70)</f>
        <v>6</v>
      </c>
      <c r="AC70" s="3">
        <v>75048812</v>
      </c>
      <c r="AD70" s="3">
        <f t="shared" si="19"/>
        <v>1220305.8861788618</v>
      </c>
      <c r="AE70" s="10">
        <f>W70/AC70</f>
        <v>2.4112631256574719</v>
      </c>
    </row>
    <row r="71" spans="1:31" x14ac:dyDescent="0.25">
      <c r="A71" s="12" t="s">
        <v>69</v>
      </c>
      <c r="B71" s="3">
        <v>49995</v>
      </c>
      <c r="C71" s="3"/>
      <c r="D71" s="3"/>
      <c r="E71" s="3"/>
      <c r="F71" s="3"/>
      <c r="G71" s="3"/>
      <c r="H71" s="3"/>
      <c r="I71" s="3">
        <v>0</v>
      </c>
      <c r="J71" s="3">
        <f t="shared" si="13"/>
        <v>0</v>
      </c>
      <c r="K71" s="3">
        <v>0</v>
      </c>
      <c r="L71" s="3">
        <f t="shared" si="14"/>
        <v>0</v>
      </c>
      <c r="M71" s="13"/>
      <c r="N71" s="13"/>
      <c r="O71" s="13"/>
      <c r="P71" s="13">
        <v>41676752</v>
      </c>
      <c r="Q71" s="13"/>
      <c r="R71" s="13">
        <v>8625980</v>
      </c>
      <c r="S71" s="3">
        <f t="shared" si="15"/>
        <v>50302732</v>
      </c>
      <c r="T71" s="3">
        <f t="shared" si="16"/>
        <v>817930.60162601632</v>
      </c>
      <c r="U71" s="3">
        <v>12</v>
      </c>
      <c r="V71" s="3">
        <f t="shared" si="11"/>
        <v>16.360248057326061</v>
      </c>
      <c r="W71" s="3">
        <f t="shared" si="17"/>
        <v>50302732</v>
      </c>
      <c r="X71" s="3">
        <f t="shared" si="18"/>
        <v>817930.60162601632</v>
      </c>
      <c r="Y71" s="13">
        <f t="shared" si="12"/>
        <v>16.360248057326061</v>
      </c>
      <c r="Z71" s="3">
        <v>7761671.008130081</v>
      </c>
      <c r="AA71" s="3">
        <f>W71/Z71</f>
        <v>6.4809152497329032</v>
      </c>
      <c r="AB71" s="3">
        <f>SUM(K71,U71)</f>
        <v>12</v>
      </c>
      <c r="AC71" s="3">
        <v>403415136</v>
      </c>
      <c r="AD71" s="3">
        <f t="shared" si="19"/>
        <v>6559595.7073170729</v>
      </c>
      <c r="AE71" s="10">
        <f>W71/AC71</f>
        <v>0.12469222771056364</v>
      </c>
    </row>
    <row r="72" spans="1:31" x14ac:dyDescent="0.25">
      <c r="A72" s="12" t="s">
        <v>70</v>
      </c>
      <c r="B72" s="3">
        <v>21970</v>
      </c>
      <c r="C72" s="3"/>
      <c r="D72" s="3"/>
      <c r="E72" s="3"/>
      <c r="F72" s="3">
        <v>59450820</v>
      </c>
      <c r="G72" s="3"/>
      <c r="H72" s="3"/>
      <c r="I72" s="3">
        <v>59450820</v>
      </c>
      <c r="J72" s="3">
        <f t="shared" si="13"/>
        <v>966680</v>
      </c>
      <c r="K72" s="3">
        <v>1</v>
      </c>
      <c r="L72" s="3">
        <f t="shared" si="14"/>
        <v>44</v>
      </c>
      <c r="M72" s="13"/>
      <c r="N72" s="13"/>
      <c r="O72" s="13"/>
      <c r="P72" s="13">
        <v>25851069</v>
      </c>
      <c r="Q72" s="13"/>
      <c r="R72" s="13">
        <v>3607305</v>
      </c>
      <c r="S72" s="3">
        <f t="shared" si="15"/>
        <v>29458374</v>
      </c>
      <c r="T72" s="3">
        <f t="shared" si="16"/>
        <v>478997.95121951221</v>
      </c>
      <c r="U72" s="3">
        <v>6</v>
      </c>
      <c r="V72" s="3">
        <f t="shared" si="11"/>
        <v>21.802364643582713</v>
      </c>
      <c r="W72" s="3">
        <f t="shared" si="17"/>
        <v>88909194</v>
      </c>
      <c r="X72" s="3">
        <f t="shared" si="18"/>
        <v>1445677.9512195121</v>
      </c>
      <c r="Y72" s="13">
        <f t="shared" si="12"/>
        <v>65.802364643582706</v>
      </c>
      <c r="Z72" s="3">
        <v>843962.56910569104</v>
      </c>
      <c r="AA72" s="3">
        <f>W72/Z72</f>
        <v>105.34731900990947</v>
      </c>
      <c r="AB72" s="3">
        <f>SUM(K72,U72)</f>
        <v>7</v>
      </c>
      <c r="AC72" s="3">
        <v>41002675</v>
      </c>
      <c r="AD72" s="3">
        <f t="shared" si="19"/>
        <v>666710.16260162601</v>
      </c>
      <c r="AE72" s="10">
        <f>W72/AC72</f>
        <v>2.1683754535527253</v>
      </c>
    </row>
    <row r="73" spans="1:31" x14ac:dyDescent="0.25">
      <c r="A73" s="12" t="s">
        <v>71</v>
      </c>
      <c r="B73" s="3">
        <v>17694</v>
      </c>
      <c r="C73" s="3"/>
      <c r="D73" s="3"/>
      <c r="E73" s="3"/>
      <c r="F73" s="3">
        <v>47879964</v>
      </c>
      <c r="G73" s="3"/>
      <c r="H73" s="3"/>
      <c r="I73" s="3">
        <v>47879964</v>
      </c>
      <c r="J73" s="3">
        <f t="shared" si="13"/>
        <v>778536</v>
      </c>
      <c r="K73" s="3">
        <v>2</v>
      </c>
      <c r="L73" s="3">
        <f t="shared" si="14"/>
        <v>44</v>
      </c>
      <c r="M73" s="13"/>
      <c r="N73" s="13"/>
      <c r="O73" s="13"/>
      <c r="P73" s="13">
        <v>11146422</v>
      </c>
      <c r="Q73" s="13"/>
      <c r="R73" s="13">
        <v>6187700</v>
      </c>
      <c r="S73" s="3">
        <f t="shared" si="15"/>
        <v>17334122</v>
      </c>
      <c r="T73" s="3">
        <f t="shared" si="16"/>
        <v>281855.64227642276</v>
      </c>
      <c r="U73" s="3">
        <v>4</v>
      </c>
      <c r="V73" s="3">
        <f t="shared" si="11"/>
        <v>15.929447398916173</v>
      </c>
      <c r="W73" s="3">
        <f t="shared" si="17"/>
        <v>65214086</v>
      </c>
      <c r="X73" s="3">
        <f t="shared" si="18"/>
        <v>1060391.6422764228</v>
      </c>
      <c r="Y73" s="13">
        <f t="shared" si="12"/>
        <v>59.929447398916174</v>
      </c>
      <c r="Z73" s="3">
        <v>1293810.7154471544</v>
      </c>
      <c r="AA73" s="3">
        <f>W73/Z73</f>
        <v>50.404657513955847</v>
      </c>
      <c r="AB73" s="3">
        <f>SUM(K73,U73)</f>
        <v>6</v>
      </c>
      <c r="AC73" s="3">
        <v>47058272</v>
      </c>
      <c r="AD73" s="3">
        <f t="shared" si="19"/>
        <v>765175.15447154467</v>
      </c>
      <c r="AE73" s="10">
        <f>W73/AC73</f>
        <v>1.3858155692584717</v>
      </c>
    </row>
    <row r="74" spans="1:31" x14ac:dyDescent="0.25">
      <c r="A74" s="12" t="s">
        <v>72</v>
      </c>
      <c r="B74" s="3">
        <v>84770</v>
      </c>
      <c r="C74" s="3"/>
      <c r="D74" s="3">
        <v>148540166</v>
      </c>
      <c r="E74" s="3"/>
      <c r="F74" s="3"/>
      <c r="G74" s="3"/>
      <c r="H74" s="3">
        <v>80847454</v>
      </c>
      <c r="I74" s="3">
        <v>229387620</v>
      </c>
      <c r="J74" s="3">
        <f t="shared" si="13"/>
        <v>3729880</v>
      </c>
      <c r="K74" s="3">
        <v>3</v>
      </c>
      <c r="L74" s="3">
        <f t="shared" si="14"/>
        <v>44</v>
      </c>
      <c r="M74" s="13"/>
      <c r="N74" s="13">
        <v>24000000</v>
      </c>
      <c r="O74" s="13"/>
      <c r="P74" s="13">
        <v>82521221</v>
      </c>
      <c r="Q74" s="13"/>
      <c r="R74" s="13">
        <v>2397512</v>
      </c>
      <c r="S74" s="3">
        <f t="shared" si="15"/>
        <v>108918733</v>
      </c>
      <c r="T74" s="3">
        <f t="shared" si="16"/>
        <v>1771036.3089430893</v>
      </c>
      <c r="U74" s="3">
        <v>34</v>
      </c>
      <c r="V74" s="3">
        <f t="shared" si="11"/>
        <v>20.892253261095782</v>
      </c>
      <c r="W74" s="3">
        <f t="shared" si="17"/>
        <v>338306353</v>
      </c>
      <c r="X74" s="3">
        <f t="shared" si="18"/>
        <v>5500916.3089430891</v>
      </c>
      <c r="Y74" s="13">
        <f t="shared" si="12"/>
        <v>64.892253261095775</v>
      </c>
      <c r="Z74" s="3">
        <v>1967442.487804878</v>
      </c>
      <c r="AA74" s="3">
        <f>W74/Z74</f>
        <v>171.95234681419143</v>
      </c>
      <c r="AB74" s="3">
        <f>SUM(K74,U74)</f>
        <v>37</v>
      </c>
      <c r="AC74" s="3">
        <v>70239936</v>
      </c>
      <c r="AD74" s="3">
        <f t="shared" si="19"/>
        <v>1142112.7804878049</v>
      </c>
      <c r="AE74" s="10">
        <f>W74/AC74</f>
        <v>4.8164387991469697</v>
      </c>
    </row>
    <row r="75" spans="1:31" x14ac:dyDescent="0.25">
      <c r="A75" s="12" t="s">
        <v>73</v>
      </c>
      <c r="B75" s="3">
        <v>43893</v>
      </c>
      <c r="C75" s="3">
        <v>90000000</v>
      </c>
      <c r="D75" s="3"/>
      <c r="E75" s="3"/>
      <c r="F75" s="3"/>
      <c r="G75" s="3"/>
      <c r="H75" s="3"/>
      <c r="I75" s="3">
        <v>90000000</v>
      </c>
      <c r="J75" s="3">
        <f t="shared" si="13"/>
        <v>1463414.6341463414</v>
      </c>
      <c r="K75" s="3">
        <v>1</v>
      </c>
      <c r="L75" s="3">
        <f t="shared" si="14"/>
        <v>33.340501541164684</v>
      </c>
      <c r="M75" s="13"/>
      <c r="N75" s="13"/>
      <c r="O75" s="13"/>
      <c r="P75" s="13">
        <v>21280045</v>
      </c>
      <c r="Q75" s="13"/>
      <c r="R75" s="13"/>
      <c r="S75" s="3">
        <f t="shared" si="15"/>
        <v>21280045</v>
      </c>
      <c r="T75" s="3">
        <f t="shared" si="16"/>
        <v>346016.99186991871</v>
      </c>
      <c r="U75" s="3">
        <v>6</v>
      </c>
      <c r="V75" s="3">
        <f t="shared" si="11"/>
        <v>7.8831930346505983</v>
      </c>
      <c r="W75" s="3">
        <f t="shared" si="17"/>
        <v>111280045</v>
      </c>
      <c r="X75" s="3">
        <f t="shared" si="18"/>
        <v>1809431.6260162601</v>
      </c>
      <c r="Y75" s="13">
        <f t="shared" si="12"/>
        <v>41.22369457581528</v>
      </c>
      <c r="Z75" s="3">
        <v>4066654.4065040653</v>
      </c>
      <c r="AA75" s="3">
        <f>W75/Z75</f>
        <v>27.364027988712927</v>
      </c>
      <c r="AB75" s="3">
        <f>SUM(K75,U75)</f>
        <v>7</v>
      </c>
      <c r="AC75" s="3">
        <v>124175054</v>
      </c>
      <c r="AD75" s="3">
        <f t="shared" si="19"/>
        <v>2019106.569105691</v>
      </c>
      <c r="AE75" s="10">
        <f>W75/AC75</f>
        <v>0.89615459317617852</v>
      </c>
    </row>
    <row r="76" spans="1:31" x14ac:dyDescent="0.25">
      <c r="A76" s="12" t="s">
        <v>74</v>
      </c>
      <c r="B76" s="3">
        <v>3720</v>
      </c>
      <c r="C76" s="3"/>
      <c r="D76" s="3"/>
      <c r="E76" s="3"/>
      <c r="F76" s="3">
        <v>10066320</v>
      </c>
      <c r="G76" s="3"/>
      <c r="H76" s="3"/>
      <c r="I76" s="3">
        <v>10066320</v>
      </c>
      <c r="J76" s="3">
        <f t="shared" si="13"/>
        <v>163680</v>
      </c>
      <c r="K76" s="3">
        <v>1</v>
      </c>
      <c r="L76" s="3">
        <f t="shared" si="14"/>
        <v>44</v>
      </c>
      <c r="M76" s="13"/>
      <c r="N76" s="13"/>
      <c r="O76" s="13"/>
      <c r="P76" s="13">
        <v>6174613</v>
      </c>
      <c r="Q76" s="13"/>
      <c r="R76" s="13"/>
      <c r="S76" s="3">
        <f t="shared" si="15"/>
        <v>6174613</v>
      </c>
      <c r="T76" s="3">
        <f t="shared" si="16"/>
        <v>100400.21138211382</v>
      </c>
      <c r="U76" s="3">
        <v>4</v>
      </c>
      <c r="V76" s="3">
        <f t="shared" si="11"/>
        <v>26.989304134976834</v>
      </c>
      <c r="W76" s="3">
        <f t="shared" si="17"/>
        <v>16240933</v>
      </c>
      <c r="X76" s="3">
        <f t="shared" si="18"/>
        <v>264080.2113821138</v>
      </c>
      <c r="Y76" s="13">
        <f t="shared" si="12"/>
        <v>70.989304134976834</v>
      </c>
      <c r="Z76" s="3">
        <v>436763.46341463417</v>
      </c>
      <c r="AA76" s="3">
        <f>W76/Z76</f>
        <v>37.184733523788225</v>
      </c>
      <c r="AB76" s="3">
        <f>SUM(K76,U76)</f>
        <v>5</v>
      </c>
      <c r="AC76" s="3">
        <v>11978643</v>
      </c>
      <c r="AD76" s="3">
        <f t="shared" si="19"/>
        <v>194774.68292682926</v>
      </c>
      <c r="AE76" s="10">
        <f>W76/AC76</f>
        <v>1.3558241112954112</v>
      </c>
    </row>
    <row r="77" spans="1:31" x14ac:dyDescent="0.25">
      <c r="A77" s="12" t="s">
        <v>75</v>
      </c>
      <c r="B77" s="3">
        <v>62586</v>
      </c>
      <c r="C77" s="3"/>
      <c r="D77" s="3"/>
      <c r="E77" s="3"/>
      <c r="F77" s="2"/>
      <c r="G77" s="3"/>
      <c r="H77" s="3">
        <v>169357716</v>
      </c>
      <c r="I77" s="3">
        <v>169357716</v>
      </c>
      <c r="J77" s="3">
        <f t="shared" si="13"/>
        <v>2753784</v>
      </c>
      <c r="K77" s="3">
        <v>5</v>
      </c>
      <c r="L77" s="3">
        <f t="shared" si="14"/>
        <v>44</v>
      </c>
      <c r="M77" s="13"/>
      <c r="N77" s="13">
        <v>12000000</v>
      </c>
      <c r="O77" s="13">
        <v>6278036</v>
      </c>
      <c r="P77" s="13">
        <v>36556092</v>
      </c>
      <c r="Q77" s="13"/>
      <c r="R77" s="13">
        <v>8500216</v>
      </c>
      <c r="S77" s="3">
        <f t="shared" si="15"/>
        <v>63334344</v>
      </c>
      <c r="T77" s="3">
        <f t="shared" si="16"/>
        <v>1029826.7317073171</v>
      </c>
      <c r="U77" s="3">
        <v>17</v>
      </c>
      <c r="V77" s="3">
        <f t="shared" si="11"/>
        <v>16.454586196710398</v>
      </c>
      <c r="W77" s="3">
        <f t="shared" si="17"/>
        <v>232692060</v>
      </c>
      <c r="X77" s="3">
        <f t="shared" si="18"/>
        <v>3783610.7317073168</v>
      </c>
      <c r="Y77" s="13">
        <f t="shared" si="12"/>
        <v>60.454586196710395</v>
      </c>
      <c r="Z77" s="3">
        <v>3526617.4959349595</v>
      </c>
      <c r="AA77" s="3">
        <f>W77/Z77</f>
        <v>65.981655302345118</v>
      </c>
      <c r="AB77" s="3">
        <f>SUM(K77,U77)</f>
        <v>22</v>
      </c>
      <c r="AC77" s="3">
        <v>141188529</v>
      </c>
      <c r="AD77" s="3">
        <f t="shared" si="19"/>
        <v>2295748.4390243902</v>
      </c>
      <c r="AE77" s="10">
        <f>W77/AC77</f>
        <v>1.6480946550551567</v>
      </c>
    </row>
    <row r="78" spans="1:31" x14ac:dyDescent="0.25">
      <c r="A78" s="12" t="s">
        <v>76</v>
      </c>
      <c r="B78" s="3">
        <v>7942</v>
      </c>
      <c r="C78" s="3">
        <v>19199531</v>
      </c>
      <c r="D78" s="3"/>
      <c r="E78" s="3"/>
      <c r="F78" s="3"/>
      <c r="G78" s="3"/>
      <c r="H78" s="3"/>
      <c r="I78" s="3">
        <v>19199531</v>
      </c>
      <c r="J78" s="3">
        <f t="shared" si="13"/>
        <v>312187.49593495933</v>
      </c>
      <c r="K78" s="3">
        <v>1</v>
      </c>
      <c r="L78" s="3">
        <f t="shared" si="14"/>
        <v>39.30842305904801</v>
      </c>
      <c r="M78" s="13"/>
      <c r="N78" s="13"/>
      <c r="O78" s="13">
        <v>2846321</v>
      </c>
      <c r="P78" s="13">
        <v>7222193</v>
      </c>
      <c r="Q78" s="13">
        <v>7000000</v>
      </c>
      <c r="R78" s="13"/>
      <c r="S78" s="3">
        <f t="shared" si="15"/>
        <v>17068514</v>
      </c>
      <c r="T78" s="3">
        <f t="shared" si="16"/>
        <v>277536.81300813006</v>
      </c>
      <c r="U78" s="3">
        <v>5</v>
      </c>
      <c r="V78" s="3">
        <f t="shared" si="11"/>
        <v>34.945456183345513</v>
      </c>
      <c r="W78" s="3">
        <f t="shared" si="17"/>
        <v>36268045</v>
      </c>
      <c r="X78" s="3">
        <f t="shared" si="18"/>
        <v>589724.30894308933</v>
      </c>
      <c r="Y78" s="13">
        <f t="shared" si="12"/>
        <v>74.253879242393523</v>
      </c>
      <c r="Z78" s="3">
        <v>795190.9593495935</v>
      </c>
      <c r="AA78" s="3">
        <f>W78/Z78</f>
        <v>45.609227033547434</v>
      </c>
      <c r="AB78" s="3">
        <f>SUM(K78,U78)</f>
        <v>6</v>
      </c>
      <c r="AC78" s="3">
        <v>33105116</v>
      </c>
      <c r="AD78" s="3">
        <f t="shared" si="19"/>
        <v>538294.56910569104</v>
      </c>
      <c r="AE78" s="10">
        <f>W78/AC78</f>
        <v>1.0955420002153142</v>
      </c>
    </row>
    <row r="79" spans="1:31" x14ac:dyDescent="0.25">
      <c r="A79" s="12" t="s">
        <v>77</v>
      </c>
      <c r="B79" s="3">
        <v>5471</v>
      </c>
      <c r="C79" s="3"/>
      <c r="D79" s="3"/>
      <c r="E79" s="3"/>
      <c r="F79" s="3">
        <v>14804526</v>
      </c>
      <c r="G79" s="3"/>
      <c r="H79" s="3"/>
      <c r="I79" s="3">
        <v>14804526</v>
      </c>
      <c r="J79" s="3">
        <f t="shared" si="13"/>
        <v>240724</v>
      </c>
      <c r="K79" s="3">
        <v>2</v>
      </c>
      <c r="L79" s="3">
        <f t="shared" si="14"/>
        <v>44</v>
      </c>
      <c r="M79" s="13"/>
      <c r="N79" s="13"/>
      <c r="O79" s="13"/>
      <c r="P79" s="13">
        <v>5903022</v>
      </c>
      <c r="Q79" s="13"/>
      <c r="R79" s="13">
        <v>1079638</v>
      </c>
      <c r="S79" s="3">
        <f t="shared" si="15"/>
        <v>6982660</v>
      </c>
      <c r="T79" s="3">
        <f t="shared" si="16"/>
        <v>113539.18699186992</v>
      </c>
      <c r="U79" s="3">
        <v>7</v>
      </c>
      <c r="V79" s="3">
        <f t="shared" si="11"/>
        <v>20.752912994309984</v>
      </c>
      <c r="W79" s="3">
        <f t="shared" si="17"/>
        <v>21787186</v>
      </c>
      <c r="X79" s="3">
        <f t="shared" si="18"/>
        <v>354263.18699186994</v>
      </c>
      <c r="Y79" s="13">
        <f t="shared" si="12"/>
        <v>64.75291299430998</v>
      </c>
      <c r="Z79" s="3">
        <v>352967.41463414632</v>
      </c>
      <c r="AA79" s="3">
        <f>W79/Z79</f>
        <v>61.725771549145975</v>
      </c>
      <c r="AB79" s="3">
        <f>SUM(K79,U79)</f>
        <v>9</v>
      </c>
      <c r="AC79" s="3">
        <v>8426610</v>
      </c>
      <c r="AD79" s="3">
        <f t="shared" si="19"/>
        <v>137018.04878048779</v>
      </c>
      <c r="AE79" s="10">
        <f>W79/AC79</f>
        <v>2.5855220545391324</v>
      </c>
    </row>
    <row r="80" spans="1:31" x14ac:dyDescent="0.25">
      <c r="A80" s="12" t="s">
        <v>78</v>
      </c>
      <c r="B80" s="3">
        <v>9200</v>
      </c>
      <c r="C80" s="3"/>
      <c r="D80" s="3"/>
      <c r="E80" s="3"/>
      <c r="F80" s="3"/>
      <c r="G80" s="3"/>
      <c r="H80" s="3">
        <v>24895200</v>
      </c>
      <c r="I80" s="3">
        <v>24895200</v>
      </c>
      <c r="J80" s="3">
        <f t="shared" si="13"/>
        <v>404800</v>
      </c>
      <c r="K80" s="3">
        <v>1</v>
      </c>
      <c r="L80" s="3">
        <f t="shared" si="14"/>
        <v>44</v>
      </c>
      <c r="M80" s="13"/>
      <c r="N80" s="13"/>
      <c r="O80" s="13">
        <v>6869872</v>
      </c>
      <c r="P80" s="13"/>
      <c r="Q80" s="13"/>
      <c r="R80" s="13">
        <v>3042004</v>
      </c>
      <c r="S80" s="3">
        <f t="shared" si="15"/>
        <v>9911876</v>
      </c>
      <c r="T80" s="3">
        <f t="shared" si="16"/>
        <v>161168.71544715448</v>
      </c>
      <c r="U80" s="3">
        <v>2</v>
      </c>
      <c r="V80" s="3">
        <f t="shared" si="11"/>
        <v>17.518338635560269</v>
      </c>
      <c r="W80" s="3">
        <f t="shared" si="17"/>
        <v>34807076</v>
      </c>
      <c r="X80" s="3">
        <f t="shared" si="18"/>
        <v>565968.71544715448</v>
      </c>
      <c r="Y80" s="13">
        <f t="shared" si="12"/>
        <v>61.518338635560269</v>
      </c>
      <c r="Z80" s="3">
        <v>1567768.5528455283</v>
      </c>
      <c r="AA80" s="3">
        <f>W80/Z80</f>
        <v>22.201667418844782</v>
      </c>
      <c r="AB80" s="3">
        <f>SUM(K80,U80)</f>
        <v>3</v>
      </c>
      <c r="AC80" s="3">
        <v>65524443</v>
      </c>
      <c r="AD80" s="3">
        <f t="shared" si="19"/>
        <v>1065438.0975609757</v>
      </c>
      <c r="AE80" s="10">
        <f>W80/AC80</f>
        <v>0.53120750679254147</v>
      </c>
    </row>
    <row r="81" spans="1:31" x14ac:dyDescent="0.25">
      <c r="A81" s="12" t="s">
        <v>79</v>
      </c>
      <c r="B81" s="3">
        <v>44866</v>
      </c>
      <c r="C81" s="3"/>
      <c r="D81" s="3"/>
      <c r="E81" s="3"/>
      <c r="F81" s="3">
        <v>121407395</v>
      </c>
      <c r="G81" s="3"/>
      <c r="H81" s="3"/>
      <c r="I81" s="3">
        <v>121407395</v>
      </c>
      <c r="J81" s="3">
        <f t="shared" si="13"/>
        <v>1974103.9837398373</v>
      </c>
      <c r="K81" s="3">
        <v>1</v>
      </c>
      <c r="L81" s="3">
        <f t="shared" si="14"/>
        <v>43.999999637583855</v>
      </c>
      <c r="M81" s="13"/>
      <c r="N81" s="13"/>
      <c r="O81" s="13">
        <v>20617366</v>
      </c>
      <c r="P81" s="13">
        <v>48371389</v>
      </c>
      <c r="Q81" s="13"/>
      <c r="R81" s="13">
        <v>2438168</v>
      </c>
      <c r="S81" s="3">
        <f t="shared" si="15"/>
        <v>71426923</v>
      </c>
      <c r="T81" s="3">
        <f t="shared" si="16"/>
        <v>1161413.3821138211</v>
      </c>
      <c r="U81" s="3">
        <v>6</v>
      </c>
      <c r="V81" s="3">
        <f t="shared" si="11"/>
        <v>25.886269828240117</v>
      </c>
      <c r="W81" s="3">
        <f t="shared" si="17"/>
        <v>192834318</v>
      </c>
      <c r="X81" s="3">
        <f t="shared" si="18"/>
        <v>3135517.3658536584</v>
      </c>
      <c r="Y81" s="13">
        <f t="shared" si="12"/>
        <v>69.886269465823972</v>
      </c>
      <c r="Z81" s="3">
        <v>8736707.2032520324</v>
      </c>
      <c r="AA81" s="3">
        <f>W81/Z81</f>
        <v>22.071738644076568</v>
      </c>
      <c r="AB81" s="3">
        <f>SUM(K81,U81)</f>
        <v>7</v>
      </c>
      <c r="AC81" s="3">
        <v>436381396</v>
      </c>
      <c r="AD81" s="3">
        <f t="shared" si="19"/>
        <v>7095632.4552845526</v>
      </c>
      <c r="AE81" s="10">
        <f>W81/AC81</f>
        <v>0.44189399403268786</v>
      </c>
    </row>
    <row r="82" spans="1:31" x14ac:dyDescent="0.25">
      <c r="A82" s="12" t="s">
        <v>80</v>
      </c>
      <c r="B82" s="3">
        <v>25726</v>
      </c>
      <c r="C82" s="3"/>
      <c r="D82" s="3"/>
      <c r="E82" s="3"/>
      <c r="F82" s="3">
        <v>58634568</v>
      </c>
      <c r="G82" s="3"/>
      <c r="H82" s="3">
        <v>9638027</v>
      </c>
      <c r="I82" s="3">
        <v>68272595</v>
      </c>
      <c r="J82" s="3">
        <f t="shared" si="13"/>
        <v>1110123.4959349593</v>
      </c>
      <c r="K82" s="3">
        <v>24</v>
      </c>
      <c r="L82" s="3">
        <f t="shared" si="14"/>
        <v>43.151811239017306</v>
      </c>
      <c r="M82" s="13">
        <v>6009000</v>
      </c>
      <c r="N82" s="13"/>
      <c r="O82" s="13"/>
      <c r="P82" s="13">
        <v>34354206</v>
      </c>
      <c r="Q82" s="13"/>
      <c r="R82" s="13">
        <v>796929</v>
      </c>
      <c r="S82" s="3">
        <f t="shared" si="15"/>
        <v>41160135</v>
      </c>
      <c r="T82" s="3">
        <f t="shared" si="16"/>
        <v>669270.48780487804</v>
      </c>
      <c r="U82" s="3">
        <v>34</v>
      </c>
      <c r="V82" s="3">
        <f t="shared" si="11"/>
        <v>26.015334206828811</v>
      </c>
      <c r="W82" s="3">
        <f t="shared" si="17"/>
        <v>109432730</v>
      </c>
      <c r="X82" s="3">
        <f t="shared" si="18"/>
        <v>1779393.9837398373</v>
      </c>
      <c r="Y82" s="13">
        <f t="shared" si="12"/>
        <v>69.167145445846117</v>
      </c>
      <c r="Z82" s="3">
        <v>396775.25203252031</v>
      </c>
      <c r="AA82" s="3">
        <f>W82/Z82</f>
        <v>275.8053317071064</v>
      </c>
      <c r="AB82" s="3">
        <f>SUM(K82,U82)</f>
        <v>58</v>
      </c>
      <c r="AC82" s="3">
        <v>14993279</v>
      </c>
      <c r="AD82" s="3">
        <f t="shared" si="19"/>
        <v>243793.15447154472</v>
      </c>
      <c r="AE82" s="10">
        <f>W82/AC82</f>
        <v>7.2987856759018488</v>
      </c>
    </row>
    <row r="83" spans="1:31" x14ac:dyDescent="0.25">
      <c r="A83" s="2"/>
      <c r="B83" s="2"/>
      <c r="C83" s="2"/>
      <c r="D83" s="2"/>
      <c r="E83" s="2"/>
      <c r="F83" s="2"/>
      <c r="G83" s="2"/>
      <c r="H83" s="2"/>
      <c r="M83" s="3"/>
      <c r="N83" s="3"/>
      <c r="O83" s="3"/>
      <c r="P83" s="3"/>
      <c r="Q83" s="3"/>
      <c r="R83" s="3"/>
      <c r="S83" s="3"/>
      <c r="T83" s="3"/>
      <c r="U83" s="3"/>
    </row>
    <row r="84" spans="1:31" x14ac:dyDescent="0.25">
      <c r="A84" s="2"/>
      <c r="B84" s="2"/>
      <c r="C84" s="2"/>
      <c r="D84" s="2"/>
      <c r="E84" s="2"/>
      <c r="F84" s="2"/>
      <c r="G84" s="2"/>
      <c r="H84" s="2"/>
      <c r="I84" s="3">
        <f>SUM(I2:I83)</f>
        <v>4373974249</v>
      </c>
      <c r="M84" s="3"/>
      <c r="N84" s="3"/>
      <c r="O84" s="3"/>
      <c r="P84" s="3"/>
      <c r="Q84" s="3"/>
      <c r="R84" s="3"/>
      <c r="S84" s="3"/>
      <c r="T84" s="3"/>
      <c r="U84" s="3"/>
    </row>
  </sheetData>
  <pageMargins left="0.7" right="0.7" top="0.75" bottom="0.75" header="0.3" footer="0.3"/>
  <pageSetup paperSize="8" scale="7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0"/>
  <sheetViews>
    <sheetView workbookViewId="0"/>
  </sheetViews>
  <sheetFormatPr defaultRowHeight="15" x14ac:dyDescent="0.25"/>
  <cols>
    <col min="1" max="1" width="15" customWidth="1"/>
    <col min="2" max="2" width="17.5703125" customWidth="1"/>
    <col min="3" max="3" width="18.28515625" customWidth="1"/>
    <col min="4" max="4" width="17.5703125" customWidth="1"/>
    <col min="5" max="6" width="16.42578125" customWidth="1"/>
    <col min="7" max="7" width="19" customWidth="1"/>
    <col min="8" max="8" width="18" customWidth="1"/>
    <col min="9" max="9" width="17.7109375" customWidth="1"/>
    <col min="10" max="10" width="25.7109375" customWidth="1"/>
    <col min="11" max="11" width="19.85546875" customWidth="1"/>
    <col min="12" max="12" width="15.85546875" customWidth="1"/>
    <col min="13" max="13" width="15.7109375" customWidth="1"/>
    <col min="14" max="14" width="15.5703125" customWidth="1"/>
    <col min="15" max="15" width="13.7109375" customWidth="1"/>
  </cols>
  <sheetData>
    <row r="1" spans="1:15" x14ac:dyDescent="0.25">
      <c r="A1" s="22" t="s">
        <v>146</v>
      </c>
      <c r="B1" s="23" t="s">
        <v>123</v>
      </c>
      <c r="C1" s="23" t="s">
        <v>131</v>
      </c>
      <c r="D1" s="23" t="s">
        <v>119</v>
      </c>
      <c r="E1" s="23" t="s">
        <v>120</v>
      </c>
      <c r="F1" s="23" t="s">
        <v>145</v>
      </c>
      <c r="G1" s="23" t="s">
        <v>130</v>
      </c>
      <c r="H1" s="22" t="s">
        <v>143</v>
      </c>
      <c r="I1" s="22" t="s">
        <v>144</v>
      </c>
      <c r="J1" s="22" t="s">
        <v>159</v>
      </c>
      <c r="K1" s="22" t="s">
        <v>160</v>
      </c>
      <c r="L1" s="22">
        <v>2026</v>
      </c>
      <c r="M1" s="22">
        <v>2027</v>
      </c>
      <c r="N1" s="22" t="s">
        <v>161</v>
      </c>
      <c r="O1" s="22" t="s">
        <v>162</v>
      </c>
    </row>
    <row r="2" spans="1:15" x14ac:dyDescent="0.25">
      <c r="A2" t="s">
        <v>113</v>
      </c>
      <c r="B2" s="1">
        <v>629263261</v>
      </c>
      <c r="C2" s="1">
        <v>58852000</v>
      </c>
      <c r="D2" s="1">
        <v>0</v>
      </c>
      <c r="E2" s="1">
        <v>165504005</v>
      </c>
      <c r="F2" s="1">
        <v>165504005</v>
      </c>
      <c r="G2" s="1">
        <f>SUM(B2,E2)</f>
        <v>794767266</v>
      </c>
      <c r="H2" s="1">
        <v>778962000</v>
      </c>
      <c r="I2" s="1">
        <v>778962000</v>
      </c>
      <c r="J2" s="1">
        <v>-570000000</v>
      </c>
      <c r="K2" s="1">
        <f>I2+J2</f>
        <v>208962000</v>
      </c>
      <c r="L2" s="1">
        <v>498120000</v>
      </c>
      <c r="M2" s="1">
        <v>518045000</v>
      </c>
      <c r="N2" s="1">
        <v>264785000</v>
      </c>
      <c r="O2" s="1">
        <v>500000000</v>
      </c>
    </row>
    <row r="3" spans="1:15" x14ac:dyDescent="0.25">
      <c r="A3" t="s">
        <v>114</v>
      </c>
      <c r="B3" s="1">
        <v>2979446146</v>
      </c>
      <c r="C3" s="1">
        <v>562664000</v>
      </c>
      <c r="D3" s="1">
        <v>14391666</v>
      </c>
      <c r="E3" s="1">
        <v>1621049741</v>
      </c>
      <c r="F3" s="1">
        <v>1621049741</v>
      </c>
      <c r="G3" s="1">
        <f t="shared" ref="G3:G7" si="0">SUM(B3,E3)</f>
        <v>4600495887</v>
      </c>
      <c r="H3" s="1">
        <v>4187000000</v>
      </c>
      <c r="I3" s="1">
        <v>3984000000</v>
      </c>
      <c r="J3" s="1">
        <v>-2183000071</v>
      </c>
      <c r="K3" s="1">
        <f t="shared" ref="K3:K7" si="1">I3+J3</f>
        <v>1800999929</v>
      </c>
      <c r="L3" s="1">
        <v>3087000000</v>
      </c>
      <c r="M3" s="1">
        <v>3387000000</v>
      </c>
      <c r="N3" s="1">
        <v>1677000000</v>
      </c>
      <c r="O3" s="1">
        <v>2000000000</v>
      </c>
    </row>
    <row r="4" spans="1:15" x14ac:dyDescent="0.25">
      <c r="A4" t="s">
        <v>115</v>
      </c>
      <c r="B4" s="6">
        <v>43890000</v>
      </c>
      <c r="C4" s="1">
        <v>43890000</v>
      </c>
      <c r="D4" s="1">
        <v>0</v>
      </c>
      <c r="E4" s="1">
        <v>100000000</v>
      </c>
      <c r="F4" s="1">
        <v>100000000</v>
      </c>
      <c r="G4" s="1">
        <f t="shared" si="0"/>
        <v>143890000</v>
      </c>
      <c r="H4" s="1">
        <v>179000000</v>
      </c>
      <c r="I4" s="1">
        <v>350871000</v>
      </c>
      <c r="J4" s="1">
        <v>-200000000</v>
      </c>
      <c r="K4" s="1">
        <f t="shared" si="1"/>
        <v>150871000</v>
      </c>
      <c r="L4" s="1">
        <v>100000000</v>
      </c>
      <c r="M4" s="1">
        <v>150000000</v>
      </c>
      <c r="N4" s="1">
        <v>175951000</v>
      </c>
      <c r="O4" s="1">
        <v>220000000</v>
      </c>
    </row>
    <row r="5" spans="1:15" x14ac:dyDescent="0.25">
      <c r="A5" t="s">
        <v>116</v>
      </c>
      <c r="B5" s="1">
        <v>301850066</v>
      </c>
      <c r="C5" s="1">
        <v>187213656</v>
      </c>
      <c r="D5" s="1">
        <v>6819844</v>
      </c>
      <c r="E5" s="1">
        <v>361184998</v>
      </c>
      <c r="F5" s="1">
        <v>361184998</v>
      </c>
      <c r="G5" s="1">
        <f t="shared" si="0"/>
        <v>663035064</v>
      </c>
      <c r="H5" s="1">
        <v>283000000</v>
      </c>
      <c r="I5" s="1">
        <v>644185000</v>
      </c>
      <c r="J5" s="1">
        <v>-442000000</v>
      </c>
      <c r="K5" s="1">
        <f t="shared" si="1"/>
        <v>202185000</v>
      </c>
      <c r="L5" s="1">
        <v>180000000</v>
      </c>
      <c r="M5" s="1">
        <v>200000000</v>
      </c>
      <c r="N5" s="1">
        <v>340500000</v>
      </c>
      <c r="O5" s="1">
        <v>634875000</v>
      </c>
    </row>
    <row r="6" spans="1:15" x14ac:dyDescent="0.25">
      <c r="A6" t="s">
        <v>117</v>
      </c>
      <c r="B6" s="1">
        <v>220064186</v>
      </c>
      <c r="C6" s="1">
        <v>58070450</v>
      </c>
      <c r="D6" s="1">
        <v>0</v>
      </c>
      <c r="E6" s="1">
        <v>163351439</v>
      </c>
      <c r="F6" s="1">
        <v>109998207</v>
      </c>
      <c r="G6" s="1">
        <f>SUM(B6,F6)</f>
        <v>330062393</v>
      </c>
      <c r="H6" s="1">
        <v>321000000</v>
      </c>
      <c r="I6" s="1">
        <v>183416000</v>
      </c>
      <c r="J6" s="1">
        <v>-20000000</v>
      </c>
      <c r="K6" s="1">
        <f t="shared" si="1"/>
        <v>163416000</v>
      </c>
      <c r="L6" s="1">
        <v>241000000</v>
      </c>
      <c r="M6" s="1">
        <v>261000000</v>
      </c>
      <c r="N6" s="1">
        <v>30000000</v>
      </c>
      <c r="O6" s="1">
        <v>200000000</v>
      </c>
    </row>
    <row r="7" spans="1:15" x14ac:dyDescent="0.25">
      <c r="A7" t="s">
        <v>118</v>
      </c>
      <c r="B7" s="1">
        <v>199460590</v>
      </c>
      <c r="C7" s="1">
        <v>39893000</v>
      </c>
      <c r="D7" s="1">
        <v>0</v>
      </c>
      <c r="E7" s="1">
        <v>135539410</v>
      </c>
      <c r="F7" s="1">
        <v>135539410</v>
      </c>
      <c r="G7" s="1">
        <f t="shared" si="0"/>
        <v>335000000</v>
      </c>
      <c r="H7" s="1">
        <v>275000000</v>
      </c>
      <c r="I7" s="1">
        <v>335000000</v>
      </c>
      <c r="J7" s="1">
        <v>-179000000</v>
      </c>
      <c r="K7" s="1">
        <f t="shared" si="1"/>
        <v>156000000</v>
      </c>
      <c r="L7" s="1">
        <v>210000000</v>
      </c>
      <c r="M7" s="1">
        <v>250000000</v>
      </c>
      <c r="N7" s="1">
        <v>61880000</v>
      </c>
      <c r="O7" s="1">
        <v>335000000</v>
      </c>
    </row>
    <row r="9" spans="1:15" x14ac:dyDescent="0.25">
      <c r="A9" t="s">
        <v>121</v>
      </c>
      <c r="B9" s="15">
        <v>4373974249</v>
      </c>
      <c r="C9" s="15">
        <f>SUM(C2:C7)</f>
        <v>950583106</v>
      </c>
      <c r="D9" s="15">
        <f t="shared" ref="D9" si="2">SUM(D2:D7)</f>
        <v>21211510</v>
      </c>
      <c r="E9" s="15">
        <f t="shared" ref="E9:M9" si="3">SUM(E2:E7)</f>
        <v>2546629593</v>
      </c>
      <c r="F9" s="15">
        <f t="shared" si="3"/>
        <v>2493276361</v>
      </c>
      <c r="G9" s="15">
        <f t="shared" si="3"/>
        <v>6867250610</v>
      </c>
      <c r="H9" s="15">
        <f t="shared" si="3"/>
        <v>6023962000</v>
      </c>
      <c r="I9" s="15">
        <f t="shared" si="3"/>
        <v>6276434000</v>
      </c>
      <c r="J9" s="15">
        <f>SUM(J2:J7)</f>
        <v>-3594000071</v>
      </c>
      <c r="K9" s="15">
        <f>SUM(K2:K7)</f>
        <v>2682433929</v>
      </c>
      <c r="L9" s="15">
        <f t="shared" si="3"/>
        <v>4316120000</v>
      </c>
      <c r="M9" s="15">
        <f t="shared" si="3"/>
        <v>4766045000</v>
      </c>
      <c r="N9" s="15">
        <f>SUM(N2:N7)</f>
        <v>2550116000</v>
      </c>
      <c r="O9" s="15">
        <f>SUM(O2:O7)</f>
        <v>3889875000</v>
      </c>
    </row>
    <row r="10" spans="1:15" x14ac:dyDescent="0.25">
      <c r="A10" t="s">
        <v>122</v>
      </c>
      <c r="B10" s="15">
        <f t="shared" ref="B10" si="4">B9/61.5</f>
        <v>71121532.504065037</v>
      </c>
      <c r="C10" s="15">
        <f t="shared" ref="C10:O10" si="5">C9/61.5</f>
        <v>15456635.869918698</v>
      </c>
      <c r="D10" s="15">
        <f t="shared" si="5"/>
        <v>344902.60162601626</v>
      </c>
      <c r="E10" s="15">
        <f t="shared" si="5"/>
        <v>41408611.26829268</v>
      </c>
      <c r="F10" s="15">
        <f t="shared" si="5"/>
        <v>40541079.040650405</v>
      </c>
      <c r="G10" s="15">
        <f>G9/61.5</f>
        <v>111662611.54471545</v>
      </c>
      <c r="H10" s="15">
        <f t="shared" si="5"/>
        <v>97950601.626016259</v>
      </c>
      <c r="I10" s="15">
        <f t="shared" si="5"/>
        <v>102055837.39837398</v>
      </c>
      <c r="J10" s="15">
        <f t="shared" si="5"/>
        <v>-58439025.544715449</v>
      </c>
      <c r="K10" s="15">
        <f>K9/61.5</f>
        <v>43616811.853658535</v>
      </c>
      <c r="L10" s="15">
        <f t="shared" si="5"/>
        <v>70180813.008130088</v>
      </c>
      <c r="M10" s="15">
        <f t="shared" si="5"/>
        <v>77496666.666666672</v>
      </c>
      <c r="N10" s="15">
        <f t="shared" si="5"/>
        <v>41465300.81300813</v>
      </c>
      <c r="O10" s="15">
        <f t="shared" si="5"/>
        <v>63250000</v>
      </c>
    </row>
  </sheetData>
  <pageMargins left="0.7" right="0.7" top="0.75" bottom="0.75" header="0.3" footer="0.3"/>
  <pageSetup paperSize="8" orientation="landscape" horizontalDpi="4294967293" verticalDpi="0" r:id="rId1"/>
  <ignoredErrors>
    <ignoredError sqref="G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83"/>
  <sheetViews>
    <sheetView workbookViewId="0"/>
  </sheetViews>
  <sheetFormatPr defaultRowHeight="15" x14ac:dyDescent="0.25"/>
  <cols>
    <col min="1" max="1" width="19.140625" customWidth="1"/>
    <col min="2" max="2" width="15.140625" customWidth="1"/>
    <col min="3" max="3" width="16.7109375" customWidth="1"/>
    <col min="4" max="4" width="17.7109375" customWidth="1"/>
    <col min="5" max="5" width="16.85546875" customWidth="1"/>
    <col min="6" max="6" width="16.28515625" customWidth="1"/>
    <col min="7" max="7" width="13.28515625" customWidth="1"/>
    <col min="8" max="8" width="14.42578125" customWidth="1"/>
    <col min="9" max="9" width="15.42578125" customWidth="1"/>
    <col min="10" max="10" width="14.5703125" customWidth="1"/>
    <col min="11" max="12" width="16.85546875" customWidth="1"/>
  </cols>
  <sheetData>
    <row r="1" spans="1:12" ht="45" x14ac:dyDescent="0.25">
      <c r="A1" s="24" t="s">
        <v>169</v>
      </c>
      <c r="B1" s="25" t="s">
        <v>100</v>
      </c>
      <c r="C1" s="26" t="s">
        <v>109</v>
      </c>
      <c r="D1" s="27" t="s">
        <v>111</v>
      </c>
      <c r="E1" s="27" t="s">
        <v>98</v>
      </c>
      <c r="F1" s="27" t="s">
        <v>99</v>
      </c>
      <c r="G1" s="27" t="s">
        <v>164</v>
      </c>
      <c r="H1" s="27" t="s">
        <v>91</v>
      </c>
      <c r="I1" s="27" t="s">
        <v>163</v>
      </c>
      <c r="J1" s="27" t="s">
        <v>165</v>
      </c>
      <c r="K1" s="27" t="s">
        <v>83</v>
      </c>
      <c r="L1" s="11"/>
    </row>
    <row r="2" spans="1:12" x14ac:dyDescent="0.25">
      <c r="A2" s="18" t="s">
        <v>0</v>
      </c>
      <c r="B2" s="19">
        <v>3420340</v>
      </c>
      <c r="C2" s="19">
        <v>1844849.8211382113</v>
      </c>
      <c r="D2" s="19">
        <v>5265189.8211382115</v>
      </c>
      <c r="E2" s="19">
        <v>4691698.5284552844</v>
      </c>
      <c r="F2" s="19">
        <v>10123060.926829269</v>
      </c>
      <c r="G2" s="19">
        <v>16056109.788617887</v>
      </c>
      <c r="H2" s="19">
        <v>19354572.943089429</v>
      </c>
      <c r="I2" s="19">
        <v>27330308.943089429</v>
      </c>
      <c r="J2" s="19">
        <v>2471324.3414634145</v>
      </c>
      <c r="K2" s="19">
        <v>5736422.7642276427</v>
      </c>
    </row>
    <row r="3" spans="1:12" x14ac:dyDescent="0.25">
      <c r="A3" s="18" t="s">
        <v>1</v>
      </c>
      <c r="B3" s="19">
        <v>557744</v>
      </c>
      <c r="C3" s="19">
        <v>231316.26016260163</v>
      </c>
      <c r="D3" s="19">
        <v>789060.2601626016</v>
      </c>
      <c r="E3" s="19">
        <v>1343685.766178862</v>
      </c>
      <c r="F3" s="19">
        <v>2789929.4146341463</v>
      </c>
      <c r="G3" s="19">
        <v>2636863.2682926827</v>
      </c>
      <c r="H3" s="19">
        <v>3301742.8943089433</v>
      </c>
      <c r="I3" s="19">
        <v>4855517.5447154474</v>
      </c>
      <c r="J3" s="19">
        <v>724787.15447154467</v>
      </c>
      <c r="K3" s="19">
        <v>1407500.0975609757</v>
      </c>
    </row>
    <row r="4" spans="1:12" x14ac:dyDescent="0.25">
      <c r="A4" s="18" t="s">
        <v>2</v>
      </c>
      <c r="B4" s="19">
        <v>478000</v>
      </c>
      <c r="C4" s="19">
        <v>320009.18699186994</v>
      </c>
      <c r="D4" s="19">
        <v>798009.18699186994</v>
      </c>
      <c r="E4" s="19">
        <v>851958.73577235767</v>
      </c>
      <c r="F4" s="19">
        <v>976506.40650406503</v>
      </c>
      <c r="G4" s="19">
        <v>5440075.658536585</v>
      </c>
      <c r="H4" s="19">
        <v>5980833.9186991872</v>
      </c>
      <c r="I4" s="19">
        <v>7715772.3577235769</v>
      </c>
      <c r="J4" s="19">
        <v>1083549.7723577237</v>
      </c>
      <c r="K4" s="19">
        <v>1212210.8780487804</v>
      </c>
    </row>
    <row r="5" spans="1:12" x14ac:dyDescent="0.25">
      <c r="A5" s="18" t="s">
        <v>3</v>
      </c>
      <c r="B5" s="19">
        <v>3747216</v>
      </c>
      <c r="C5" s="19">
        <v>1902300.9918699188</v>
      </c>
      <c r="D5" s="19">
        <v>5649516.991869919</v>
      </c>
      <c r="E5" s="19">
        <v>8097437.7463414632</v>
      </c>
      <c r="F5" s="19">
        <v>11377925.544715447</v>
      </c>
      <c r="G5" s="19">
        <v>31436400.666666668</v>
      </c>
      <c r="H5" s="19">
        <v>35238129.869918697</v>
      </c>
      <c r="I5" s="19">
        <v>48221598.373983741</v>
      </c>
      <c r="J5" s="19">
        <v>5963159.3983739838</v>
      </c>
      <c r="K5" s="19">
        <v>12508819.365853658</v>
      </c>
    </row>
    <row r="6" spans="1:12" x14ac:dyDescent="0.25">
      <c r="A6" s="18" t="s">
        <v>4</v>
      </c>
      <c r="B6" s="19">
        <v>320394.79674796748</v>
      </c>
      <c r="C6" s="19">
        <v>198152.99186991871</v>
      </c>
      <c r="D6" s="19">
        <v>518547.7886178862</v>
      </c>
      <c r="E6" s="19">
        <v>365167.79105691053</v>
      </c>
      <c r="F6" s="19">
        <v>917911.05691056908</v>
      </c>
      <c r="G6" s="19">
        <v>2621918.4065040653</v>
      </c>
      <c r="H6" s="19">
        <v>3439673.9837398375</v>
      </c>
      <c r="I6" s="19">
        <v>4601731.4796747966</v>
      </c>
      <c r="J6" s="19">
        <v>765542.27642276417</v>
      </c>
      <c r="K6" s="19">
        <v>1058269.1056910569</v>
      </c>
    </row>
    <row r="7" spans="1:12" x14ac:dyDescent="0.25">
      <c r="A7" s="18" t="s">
        <v>5</v>
      </c>
      <c r="B7" s="19">
        <v>975609.75609756098</v>
      </c>
      <c r="C7" s="19">
        <v>494428.69918699184</v>
      </c>
      <c r="D7" s="19">
        <v>1470038.4552845529</v>
      </c>
      <c r="E7" s="19">
        <v>1044288.4744715447</v>
      </c>
      <c r="F7" s="19">
        <v>1144560.3414634147</v>
      </c>
      <c r="G7" s="19">
        <v>5735853.7398373988</v>
      </c>
      <c r="H7" s="19">
        <v>6231818.7804878047</v>
      </c>
      <c r="I7" s="19">
        <v>8766639.6260162611</v>
      </c>
      <c r="J7" s="19">
        <v>997263.00813008135</v>
      </c>
      <c r="K7" s="19">
        <v>1603861.7886178861</v>
      </c>
    </row>
    <row r="8" spans="1:12" x14ac:dyDescent="0.25">
      <c r="A8" s="18" t="s">
        <v>6</v>
      </c>
      <c r="B8" s="19">
        <v>506352</v>
      </c>
      <c r="C8" s="19">
        <v>180962.55284552847</v>
      </c>
      <c r="D8" s="19">
        <v>687314.55284552847</v>
      </c>
      <c r="E8" s="19">
        <v>454892.60276422766</v>
      </c>
      <c r="F8" s="19">
        <v>1200276.7154471544</v>
      </c>
      <c r="G8" s="19">
        <v>2813912.5203252034</v>
      </c>
      <c r="H8" s="19">
        <v>2998189.674796748</v>
      </c>
      <c r="I8" s="19">
        <v>4748445.2845528452</v>
      </c>
      <c r="J8" s="19">
        <v>308080.14634146343</v>
      </c>
      <c r="K8" s="19">
        <v>1060865.1219512196</v>
      </c>
    </row>
    <row r="9" spans="1:12" x14ac:dyDescent="0.25">
      <c r="A9" s="18" t="s">
        <v>7</v>
      </c>
      <c r="B9" s="19">
        <v>600380</v>
      </c>
      <c r="C9" s="19">
        <v>386967.47967479675</v>
      </c>
      <c r="D9" s="19">
        <v>987347.47967479681</v>
      </c>
      <c r="E9" s="19">
        <v>498269.9082926829</v>
      </c>
      <c r="F9" s="19">
        <v>926248.94308943092</v>
      </c>
      <c r="G9" s="19">
        <v>3334733.1056910567</v>
      </c>
      <c r="H9" s="19">
        <v>3771023.7235772358</v>
      </c>
      <c r="I9" s="19">
        <v>6445314.2113821134</v>
      </c>
      <c r="J9" s="19">
        <v>459575.77235772356</v>
      </c>
      <c r="K9" s="19">
        <v>1022875.918699187</v>
      </c>
    </row>
    <row r="10" spans="1:12" x14ac:dyDescent="0.25">
      <c r="A10" s="18" t="s">
        <v>8</v>
      </c>
      <c r="B10" s="19">
        <v>1526488.0325203252</v>
      </c>
      <c r="C10" s="19">
        <v>1108927.4146341463</v>
      </c>
      <c r="D10" s="19">
        <v>2635415.4471544717</v>
      </c>
      <c r="E10" s="19">
        <v>2051590.3073170732</v>
      </c>
      <c r="F10" s="19">
        <v>2906088.4552845526</v>
      </c>
      <c r="G10" s="19">
        <v>9298425.6097560972</v>
      </c>
      <c r="H10" s="19">
        <v>11450117.739837399</v>
      </c>
      <c r="I10" s="19">
        <v>15049019.479674798</v>
      </c>
      <c r="J10" s="19">
        <v>1528539.1707317072</v>
      </c>
      <c r="K10" s="19">
        <v>2882797.1382113821</v>
      </c>
    </row>
    <row r="11" spans="1:12" x14ac:dyDescent="0.25">
      <c r="A11" s="18" t="s">
        <v>9</v>
      </c>
      <c r="B11" s="19">
        <v>462352</v>
      </c>
      <c r="C11" s="19">
        <v>250780.35772357724</v>
      </c>
      <c r="D11" s="19">
        <v>713132.35772357718</v>
      </c>
      <c r="E11" s="19">
        <v>1326865.4227642277</v>
      </c>
      <c r="F11" s="19">
        <v>890657.31707317068</v>
      </c>
      <c r="G11" s="19">
        <v>4275474.6016260162</v>
      </c>
      <c r="H11" s="19">
        <v>4916164.8130081305</v>
      </c>
      <c r="I11" s="19">
        <v>6035837.3983739838</v>
      </c>
      <c r="J11" s="19">
        <v>720606.74796747963</v>
      </c>
      <c r="K11" s="19">
        <v>1150081.3008130081</v>
      </c>
    </row>
    <row r="12" spans="1:12" x14ac:dyDescent="0.25">
      <c r="A12" s="18" t="s">
        <v>10</v>
      </c>
      <c r="B12" s="19">
        <v>456458.45528455282</v>
      </c>
      <c r="C12" s="19">
        <v>170998.40650406503</v>
      </c>
      <c r="D12" s="19">
        <v>627456.86178861791</v>
      </c>
      <c r="E12" s="19">
        <v>964046.25658536586</v>
      </c>
      <c r="F12" s="19">
        <v>876030.61788617889</v>
      </c>
      <c r="G12" s="19">
        <v>2786131.0731707318</v>
      </c>
      <c r="H12" s="19">
        <v>2967196.1788617885</v>
      </c>
      <c r="I12" s="19">
        <v>4353159.2682926832</v>
      </c>
      <c r="J12" s="19">
        <v>511053.38211382116</v>
      </c>
      <c r="K12" s="19">
        <v>870699.18699186994</v>
      </c>
    </row>
    <row r="13" spans="1:12" x14ac:dyDescent="0.25">
      <c r="A13" s="18" t="s">
        <v>11</v>
      </c>
      <c r="B13" s="19">
        <v>103796</v>
      </c>
      <c r="C13" s="19">
        <v>63370.731707317071</v>
      </c>
      <c r="D13" s="19">
        <v>167166.73170731706</v>
      </c>
      <c r="E13" s="19">
        <v>301843.65398373984</v>
      </c>
      <c r="F13" s="19">
        <v>379778.73170731706</v>
      </c>
      <c r="G13" s="19">
        <v>872640.30894308945</v>
      </c>
      <c r="H13" s="19">
        <v>1118927.9512195121</v>
      </c>
      <c r="I13" s="19">
        <v>1381577.2357723578</v>
      </c>
      <c r="J13" s="19">
        <v>306704.32520325202</v>
      </c>
      <c r="K13" s="19">
        <v>150317.07317073172</v>
      </c>
    </row>
    <row r="14" spans="1:12" x14ac:dyDescent="0.25">
      <c r="A14" s="18" t="s">
        <v>12</v>
      </c>
      <c r="B14" s="19">
        <v>2132372</v>
      </c>
      <c r="C14" s="19">
        <v>1452937.0731707318</v>
      </c>
      <c r="D14" s="19">
        <v>3585309.0731707318</v>
      </c>
      <c r="E14" s="19">
        <v>2721799.8813008126</v>
      </c>
      <c r="F14" s="19">
        <v>4921573.1382113826</v>
      </c>
      <c r="G14" s="19">
        <v>16948680.829268292</v>
      </c>
      <c r="H14" s="19">
        <v>16964923.154471546</v>
      </c>
      <c r="I14" s="19">
        <v>24102873.772357725</v>
      </c>
      <c r="J14" s="19">
        <v>2496240.2113821139</v>
      </c>
      <c r="K14" s="19">
        <v>5278634.1300813006</v>
      </c>
    </row>
    <row r="15" spans="1:12" x14ac:dyDescent="0.25">
      <c r="A15" s="18" t="s">
        <v>13</v>
      </c>
      <c r="B15" s="19">
        <v>632199.34959349595</v>
      </c>
      <c r="C15" s="19">
        <v>393842.11382113822</v>
      </c>
      <c r="D15" s="19">
        <v>1026041.4634146341</v>
      </c>
      <c r="E15" s="19">
        <v>419066.80747967481</v>
      </c>
      <c r="F15" s="19">
        <v>1429128.5365853659</v>
      </c>
      <c r="G15" s="19">
        <v>5548470.5853658533</v>
      </c>
      <c r="H15" s="19">
        <v>6363066.2926829271</v>
      </c>
      <c r="I15" s="19">
        <v>8042422.7642276427</v>
      </c>
      <c r="J15" s="19">
        <v>619421.77235772356</v>
      </c>
      <c r="K15" s="19">
        <v>1186552.8455284552</v>
      </c>
    </row>
    <row r="16" spans="1:12" x14ac:dyDescent="0.25">
      <c r="A16" s="18" t="s">
        <v>14</v>
      </c>
      <c r="B16" s="19">
        <v>873048</v>
      </c>
      <c r="C16" s="19">
        <v>366427.65853658534</v>
      </c>
      <c r="D16" s="19">
        <v>1239475.6585365853</v>
      </c>
      <c r="E16" s="19">
        <v>1006480.0117073171</v>
      </c>
      <c r="F16" s="19">
        <v>931266.60162601632</v>
      </c>
      <c r="G16" s="19">
        <v>5815076.8130081305</v>
      </c>
      <c r="H16" s="19">
        <v>6676118.9268292682</v>
      </c>
      <c r="I16" s="19">
        <v>7331661.2845528452</v>
      </c>
      <c r="J16" s="19">
        <v>1033533.1869918699</v>
      </c>
      <c r="K16" s="19">
        <v>1327413.5772357723</v>
      </c>
    </row>
    <row r="17" spans="1:11" x14ac:dyDescent="0.25">
      <c r="A17" s="18" t="s">
        <v>15</v>
      </c>
      <c r="B17" s="19">
        <v>2413137.4959349595</v>
      </c>
      <c r="C17" s="19">
        <v>1356109.3658536586</v>
      </c>
      <c r="D17" s="19">
        <v>3769246.8617886184</v>
      </c>
      <c r="E17" s="19">
        <v>5979402.6227642279</v>
      </c>
      <c r="F17" s="19">
        <v>11721682.552845528</v>
      </c>
      <c r="G17" s="19">
        <v>19272384.276422765</v>
      </c>
      <c r="H17" s="19">
        <v>23879178.68292683</v>
      </c>
      <c r="I17" s="19">
        <v>30699194.406504065</v>
      </c>
      <c r="J17" s="19">
        <v>7109745.4634146346</v>
      </c>
      <c r="K17" s="19">
        <v>9289654.5203252025</v>
      </c>
    </row>
    <row r="18" spans="1:11" x14ac:dyDescent="0.25">
      <c r="A18" s="18" t="s">
        <v>16</v>
      </c>
      <c r="B18" s="19">
        <v>949608</v>
      </c>
      <c r="C18" s="19">
        <v>374246.42276422767</v>
      </c>
      <c r="D18" s="19">
        <v>1323854.4227642277</v>
      </c>
      <c r="E18" s="19">
        <v>3322468.0731707318</v>
      </c>
      <c r="F18" s="19">
        <v>2644355.1382113821</v>
      </c>
      <c r="G18" s="19">
        <v>9660346.2113821134</v>
      </c>
      <c r="H18" s="19">
        <v>10476555.349593496</v>
      </c>
      <c r="I18" s="19">
        <v>14116790.780487806</v>
      </c>
      <c r="J18" s="19">
        <v>1923547.9349593497</v>
      </c>
      <c r="K18" s="19">
        <v>2658889.7723577237</v>
      </c>
    </row>
    <row r="19" spans="1:11" x14ac:dyDescent="0.25">
      <c r="A19" s="18" t="s">
        <v>17</v>
      </c>
      <c r="B19" s="19">
        <v>2620745.1869918699</v>
      </c>
      <c r="C19" s="19">
        <v>1584560.7804878049</v>
      </c>
      <c r="D19" s="19">
        <v>4205305.9674796751</v>
      </c>
      <c r="E19" s="19">
        <v>5105044.6243902436</v>
      </c>
      <c r="F19" s="19">
        <v>4183384.7317073173</v>
      </c>
      <c r="G19" s="19">
        <v>18988519.739837397</v>
      </c>
      <c r="H19" s="19">
        <v>22091115.642276421</v>
      </c>
      <c r="I19" s="19">
        <v>30430412.878048781</v>
      </c>
      <c r="J19" s="19">
        <v>1610028.2764227642</v>
      </c>
      <c r="K19" s="19">
        <v>4725642.2764227642</v>
      </c>
    </row>
    <row r="20" spans="1:11" x14ac:dyDescent="0.25">
      <c r="A20" s="18" t="s">
        <v>18</v>
      </c>
      <c r="B20" s="19">
        <v>0</v>
      </c>
      <c r="C20" s="19">
        <v>0</v>
      </c>
      <c r="D20" s="19">
        <v>0</v>
      </c>
      <c r="E20" s="19">
        <v>18904367.642276421</v>
      </c>
      <c r="F20" s="19">
        <v>7325954.325203252</v>
      </c>
      <c r="G20" s="19">
        <v>92380165.154471546</v>
      </c>
      <c r="H20" s="19">
        <v>100181208.97560975</v>
      </c>
      <c r="I20" s="19">
        <v>144128699.18699187</v>
      </c>
      <c r="J20" s="19">
        <v>19479118.227642275</v>
      </c>
      <c r="K20" s="19">
        <v>43468341.463414632</v>
      </c>
    </row>
    <row r="21" spans="1:11" x14ac:dyDescent="0.25">
      <c r="A21" s="18" t="s">
        <v>19</v>
      </c>
      <c r="B21" s="19">
        <v>142252</v>
      </c>
      <c r="C21" s="19">
        <v>108597.67479674796</v>
      </c>
      <c r="D21" s="19">
        <v>250849.67479674798</v>
      </c>
      <c r="E21" s="19">
        <v>566654.82032520336</v>
      </c>
      <c r="F21" s="19">
        <v>490035.21951219509</v>
      </c>
      <c r="G21" s="19">
        <v>1306146.1951219512</v>
      </c>
      <c r="H21" s="19">
        <v>1581486.7317073171</v>
      </c>
      <c r="I21" s="19">
        <v>2245901.6097560977</v>
      </c>
      <c r="J21" s="19">
        <v>392711.38211382116</v>
      </c>
      <c r="K21" s="19">
        <v>471848.17886178859</v>
      </c>
    </row>
    <row r="22" spans="1:11" x14ac:dyDescent="0.25">
      <c r="A22" s="18" t="s">
        <v>20</v>
      </c>
      <c r="B22" s="19">
        <v>678083.88617886184</v>
      </c>
      <c r="C22" s="19">
        <v>399539.0406504065</v>
      </c>
      <c r="D22" s="19">
        <v>1077622.9268292682</v>
      </c>
      <c r="E22" s="19">
        <v>841235.36650406499</v>
      </c>
      <c r="F22" s="19">
        <v>1415878.4715447153</v>
      </c>
      <c r="G22" s="19">
        <v>6475386.650406504</v>
      </c>
      <c r="H22" s="19">
        <v>7005163.0731707318</v>
      </c>
      <c r="I22" s="19">
        <v>8872377.2357723583</v>
      </c>
      <c r="J22" s="19">
        <v>667963.75609756098</v>
      </c>
      <c r="K22" s="19">
        <v>1463352.9105691058</v>
      </c>
    </row>
    <row r="23" spans="1:11" x14ac:dyDescent="0.25">
      <c r="A23" s="18" t="s">
        <v>21</v>
      </c>
      <c r="B23" s="19">
        <v>140287.51219512196</v>
      </c>
      <c r="C23" s="19">
        <v>100412.94308943089</v>
      </c>
      <c r="D23" s="19">
        <v>240700.45528455285</v>
      </c>
      <c r="E23" s="19">
        <v>616546.53252032516</v>
      </c>
      <c r="F23" s="19">
        <v>1309287.9674796748</v>
      </c>
      <c r="G23" s="19">
        <v>1854923.430894309</v>
      </c>
      <c r="H23" s="19">
        <v>2222755.5934959347</v>
      </c>
      <c r="I23" s="19">
        <v>3314317.1869918699</v>
      </c>
      <c r="J23" s="19">
        <v>454454.08130081301</v>
      </c>
      <c r="K23" s="19">
        <v>835352.09756097558</v>
      </c>
    </row>
    <row r="24" spans="1:11" x14ac:dyDescent="0.25">
      <c r="A24" s="18" t="s">
        <v>22</v>
      </c>
      <c r="B24" s="19">
        <v>597740</v>
      </c>
      <c r="C24" s="19">
        <v>249115.86991869917</v>
      </c>
      <c r="D24" s="19">
        <v>846855.86991869914</v>
      </c>
      <c r="E24" s="19">
        <v>1215851.7811382115</v>
      </c>
      <c r="F24" s="19">
        <v>1340547.4796747968</v>
      </c>
      <c r="G24" s="19">
        <v>5280435.658536585</v>
      </c>
      <c r="H24" s="19">
        <v>5836983.4471544717</v>
      </c>
      <c r="I24" s="19">
        <v>7295101.1056910567</v>
      </c>
      <c r="J24" s="19">
        <v>974201.59349593497</v>
      </c>
      <c r="K24" s="19">
        <v>1523695.674796748</v>
      </c>
    </row>
    <row r="25" spans="1:11" x14ac:dyDescent="0.25">
      <c r="A25" s="18" t="s">
        <v>23</v>
      </c>
      <c r="B25" s="19">
        <v>166188</v>
      </c>
      <c r="C25" s="19">
        <v>207422.30894308942</v>
      </c>
      <c r="D25" s="19">
        <v>373610.30894308945</v>
      </c>
      <c r="E25" s="19">
        <v>620494.95365853654</v>
      </c>
      <c r="F25" s="19">
        <v>861303.77235772356</v>
      </c>
      <c r="G25" s="19">
        <v>2046220.7317073171</v>
      </c>
      <c r="H25" s="19">
        <v>2657287.2520325202</v>
      </c>
      <c r="I25" s="19">
        <v>3381891.0406504064</v>
      </c>
      <c r="J25" s="19">
        <v>792925.38211382111</v>
      </c>
      <c r="K25" s="19">
        <v>1077848.7804878049</v>
      </c>
    </row>
    <row r="26" spans="1:11" x14ac:dyDescent="0.25">
      <c r="A26" s="18" t="s">
        <v>24</v>
      </c>
      <c r="B26" s="19">
        <v>319440</v>
      </c>
      <c r="C26" s="19">
        <v>195759.54471544715</v>
      </c>
      <c r="D26" s="19">
        <v>515199.54471544712</v>
      </c>
      <c r="E26" s="19">
        <v>548740.73934959352</v>
      </c>
      <c r="F26" s="19">
        <v>213225.78861788617</v>
      </c>
      <c r="G26" s="19">
        <v>3201531.3333333335</v>
      </c>
      <c r="H26" s="19">
        <v>3217841.3821138213</v>
      </c>
      <c r="I26" s="19">
        <v>4154593.0243902439</v>
      </c>
      <c r="J26" s="19">
        <v>209449.12195121951</v>
      </c>
      <c r="K26" s="19">
        <v>581669.91869918699</v>
      </c>
    </row>
    <row r="27" spans="1:11" x14ac:dyDescent="0.25">
      <c r="A27" s="18" t="s">
        <v>25</v>
      </c>
      <c r="B27" s="19">
        <v>135696</v>
      </c>
      <c r="C27" s="19">
        <v>28149.0081300813</v>
      </c>
      <c r="D27" s="19">
        <v>163845.00813008129</v>
      </c>
      <c r="E27" s="19">
        <v>2836072.273170732</v>
      </c>
      <c r="F27" s="19">
        <v>2083176.3577235772</v>
      </c>
      <c r="G27" s="19">
        <v>1963856.6341463414</v>
      </c>
      <c r="H27" s="19">
        <v>4475863.4634146346</v>
      </c>
      <c r="I27" s="19">
        <v>4906310.5691056913</v>
      </c>
      <c r="J27" s="19">
        <v>2955521.2032520324</v>
      </c>
      <c r="K27" s="19">
        <v>1951121.9512195121</v>
      </c>
    </row>
    <row r="28" spans="1:11" x14ac:dyDescent="0.25">
      <c r="A28" s="18" t="s">
        <v>26</v>
      </c>
      <c r="B28" s="19">
        <v>577544</v>
      </c>
      <c r="C28" s="19">
        <v>329065.34959349595</v>
      </c>
      <c r="D28" s="19">
        <v>906609.34959349595</v>
      </c>
      <c r="E28" s="19">
        <v>1253649.3110569105</v>
      </c>
      <c r="F28" s="19">
        <v>1030458.081300813</v>
      </c>
      <c r="G28" s="19">
        <v>4882460.8780487804</v>
      </c>
      <c r="H28" s="19">
        <v>5254700.6016260162</v>
      </c>
      <c r="I28" s="19">
        <v>6799642.5365853654</v>
      </c>
      <c r="J28" s="19">
        <v>636522.71544715448</v>
      </c>
      <c r="K28" s="19">
        <v>1091724.487804878</v>
      </c>
    </row>
    <row r="29" spans="1:11" x14ac:dyDescent="0.25">
      <c r="A29" s="18" t="s">
        <v>27</v>
      </c>
      <c r="B29" s="19">
        <v>762212.91056910565</v>
      </c>
      <c r="C29" s="19">
        <v>1326780.6666666667</v>
      </c>
      <c r="D29" s="19">
        <v>2088993.5772357723</v>
      </c>
      <c r="E29" s="19">
        <v>1086084.0593495935</v>
      </c>
      <c r="F29" s="19">
        <v>4270404.991869919</v>
      </c>
      <c r="G29" s="19">
        <v>9398620.4715447146</v>
      </c>
      <c r="H29" s="19">
        <v>10707354.487804879</v>
      </c>
      <c r="I29" s="19">
        <v>18972824.601626016</v>
      </c>
      <c r="J29" s="19">
        <v>1508156.0975609757</v>
      </c>
      <c r="K29" s="19">
        <v>5576685.0406504069</v>
      </c>
    </row>
    <row r="30" spans="1:11" x14ac:dyDescent="0.25">
      <c r="A30" s="18" t="s">
        <v>28</v>
      </c>
      <c r="B30" s="19">
        <v>829268.29268292687</v>
      </c>
      <c r="C30" s="19">
        <v>736059.25203252037</v>
      </c>
      <c r="D30" s="19">
        <v>1565327.5447154474</v>
      </c>
      <c r="E30" s="19">
        <v>717765.98991869926</v>
      </c>
      <c r="F30" s="19">
        <v>1624565.5447154471</v>
      </c>
      <c r="G30" s="19">
        <v>4790274.9105691053</v>
      </c>
      <c r="H30" s="19">
        <v>6198168.2926829271</v>
      </c>
      <c r="I30" s="19">
        <v>7142132.6016260162</v>
      </c>
      <c r="J30" s="19">
        <v>1263163.6422764228</v>
      </c>
      <c r="K30" s="19">
        <v>1333474.9918699188</v>
      </c>
    </row>
    <row r="31" spans="1:11" x14ac:dyDescent="0.25">
      <c r="A31" s="18" t="s">
        <v>29</v>
      </c>
      <c r="B31" s="19">
        <v>147884</v>
      </c>
      <c r="C31" s="19">
        <v>90746.991869918696</v>
      </c>
      <c r="D31" s="19">
        <v>238630.99186991871</v>
      </c>
      <c r="E31" s="19">
        <v>270423.99772357725</v>
      </c>
      <c r="F31" s="19">
        <v>151338.84552845528</v>
      </c>
      <c r="G31" s="19">
        <v>1166650.8943089431</v>
      </c>
      <c r="H31" s="19">
        <v>1294700.2113821139</v>
      </c>
      <c r="I31" s="19">
        <v>2033536.6178861789</v>
      </c>
      <c r="J31" s="19">
        <v>225706.73170731709</v>
      </c>
      <c r="K31" s="19">
        <v>424633.59349593497</v>
      </c>
    </row>
    <row r="32" spans="1:11" x14ac:dyDescent="0.25">
      <c r="A32" s="18" t="s">
        <v>30</v>
      </c>
      <c r="B32" s="19">
        <v>90569.121951219509</v>
      </c>
      <c r="C32" s="19">
        <v>56322</v>
      </c>
      <c r="D32" s="19">
        <v>146891.12195121951</v>
      </c>
      <c r="E32" s="19">
        <v>349405.93333333329</v>
      </c>
      <c r="F32" s="19">
        <v>449680.32520325202</v>
      </c>
      <c r="G32" s="19">
        <v>834255.51219512196</v>
      </c>
      <c r="H32" s="19">
        <v>974855.25203252037</v>
      </c>
      <c r="I32" s="19">
        <v>1337728.5040650407</v>
      </c>
      <c r="J32" s="19">
        <v>32914.17886178862</v>
      </c>
      <c r="K32" s="19">
        <v>100650.42276422764</v>
      </c>
    </row>
    <row r="33" spans="1:11" x14ac:dyDescent="0.25">
      <c r="A33" s="18" t="s">
        <v>31</v>
      </c>
      <c r="B33" s="19">
        <v>767091.21951219509</v>
      </c>
      <c r="C33" s="19">
        <v>418386.50406504067</v>
      </c>
      <c r="D33" s="19">
        <v>1185477.7235772358</v>
      </c>
      <c r="E33" s="19">
        <v>1948949.624390244</v>
      </c>
      <c r="F33" s="19">
        <v>3399110.8780487804</v>
      </c>
      <c r="G33" s="19">
        <v>6044354.3902439028</v>
      </c>
      <c r="H33" s="19">
        <v>7547748.8455284555</v>
      </c>
      <c r="I33" s="19">
        <v>9912308.9430894312</v>
      </c>
      <c r="J33" s="19">
        <v>3331800.5040650405</v>
      </c>
      <c r="K33" s="19">
        <v>3785723.5772357723</v>
      </c>
    </row>
    <row r="34" spans="1:11" x14ac:dyDescent="0.25">
      <c r="A34" s="18" t="s">
        <v>32</v>
      </c>
      <c r="B34" s="19">
        <v>391378.37398373982</v>
      </c>
      <c r="C34" s="19">
        <v>225414.35772357724</v>
      </c>
      <c r="D34" s="19">
        <v>616792.73170731706</v>
      </c>
      <c r="E34" s="19">
        <v>546934.34552845533</v>
      </c>
      <c r="F34" s="19">
        <v>864894.06504065043</v>
      </c>
      <c r="G34" s="19">
        <v>2619257.6097560977</v>
      </c>
      <c r="H34" s="19">
        <v>3179555.4146341463</v>
      </c>
      <c r="I34" s="19">
        <v>4190409.674796748</v>
      </c>
      <c r="J34" s="19">
        <v>451381.31707317074</v>
      </c>
      <c r="K34" s="19">
        <v>976360.73170731706</v>
      </c>
    </row>
    <row r="35" spans="1:11" x14ac:dyDescent="0.25">
      <c r="A35" s="18" t="s">
        <v>33</v>
      </c>
      <c r="B35" s="19">
        <v>1572252</v>
      </c>
      <c r="C35" s="19">
        <v>673857.08943089435</v>
      </c>
      <c r="D35" s="19">
        <v>2246109.0894308942</v>
      </c>
      <c r="E35" s="19">
        <v>4371403.5886178864</v>
      </c>
      <c r="F35" s="19">
        <v>5942149.1219512196</v>
      </c>
      <c r="G35" s="19">
        <v>16769672.764227642</v>
      </c>
      <c r="H35" s="19">
        <v>18647483.674796749</v>
      </c>
      <c r="I35" s="19">
        <v>25568552.845528454</v>
      </c>
      <c r="J35" s="19">
        <v>1859789.1544715448</v>
      </c>
      <c r="K35" s="19">
        <v>4728032.5203252034</v>
      </c>
    </row>
    <row r="36" spans="1:11" x14ac:dyDescent="0.25">
      <c r="A36" s="18" t="s">
        <v>34</v>
      </c>
      <c r="B36" s="19">
        <v>150480</v>
      </c>
      <c r="C36" s="19">
        <v>72700.585365853665</v>
      </c>
      <c r="D36" s="19">
        <v>223180.58536585368</v>
      </c>
      <c r="E36" s="19">
        <v>1224425.8622764228</v>
      </c>
      <c r="F36" s="19">
        <v>1214179.3658536586</v>
      </c>
      <c r="G36" s="19">
        <v>1959613.7235772358</v>
      </c>
      <c r="H36" s="19">
        <v>2240340.3902439023</v>
      </c>
      <c r="I36" s="19">
        <v>3033997.8861788618</v>
      </c>
      <c r="J36" s="19">
        <v>497036.9105691057</v>
      </c>
      <c r="K36" s="19">
        <v>659458.9593495935</v>
      </c>
    </row>
    <row r="37" spans="1:11" x14ac:dyDescent="0.25">
      <c r="A37" s="18" t="s">
        <v>35</v>
      </c>
      <c r="B37" s="19">
        <v>1318182.5528455283</v>
      </c>
      <c r="C37" s="19">
        <v>1437641.512195122</v>
      </c>
      <c r="D37" s="19">
        <v>2755824.0650406503</v>
      </c>
      <c r="E37" s="19">
        <v>4667415.9821138205</v>
      </c>
      <c r="F37" s="19">
        <v>3506558.1951219514</v>
      </c>
      <c r="G37" s="19">
        <v>17896528.975609757</v>
      </c>
      <c r="H37" s="19">
        <v>21309792.065040652</v>
      </c>
      <c r="I37" s="19">
        <v>30140730.943089429</v>
      </c>
      <c r="J37" s="19">
        <v>3172946.4715447156</v>
      </c>
      <c r="K37" s="19">
        <v>6031788.6178861791</v>
      </c>
    </row>
    <row r="38" spans="1:11" x14ac:dyDescent="0.25">
      <c r="A38" s="18" t="s">
        <v>36</v>
      </c>
      <c r="B38" s="19">
        <v>2628362.1463414636</v>
      </c>
      <c r="C38" s="19">
        <v>1040355.7073170731</v>
      </c>
      <c r="D38" s="19">
        <v>3668717.8536585364</v>
      </c>
      <c r="E38" s="19">
        <v>1867526.7479674798</v>
      </c>
      <c r="F38" s="19">
        <v>6745950.5203252034</v>
      </c>
      <c r="G38" s="19">
        <v>15157962.097560976</v>
      </c>
      <c r="H38" s="19">
        <v>16686014.959349593</v>
      </c>
      <c r="I38" s="19">
        <v>26533797.691056911</v>
      </c>
      <c r="J38" s="19">
        <v>2534929.1544715445</v>
      </c>
      <c r="K38" s="19">
        <v>7851601.1707317075</v>
      </c>
    </row>
    <row r="39" spans="1:11" x14ac:dyDescent="0.25">
      <c r="A39" s="18" t="s">
        <v>37</v>
      </c>
      <c r="B39" s="19">
        <v>905464.55284552847</v>
      </c>
      <c r="C39" s="19">
        <v>1041681.0406504065</v>
      </c>
      <c r="D39" s="19">
        <v>1947145.593495935</v>
      </c>
      <c r="E39" s="19">
        <v>4232159.8894308945</v>
      </c>
      <c r="F39" s="19">
        <v>3289831.6910569104</v>
      </c>
      <c r="G39" s="19">
        <v>16175437.918699186</v>
      </c>
      <c r="H39" s="19">
        <v>17043859.300813008</v>
      </c>
      <c r="I39" s="19">
        <v>19967447.154471546</v>
      </c>
      <c r="J39" s="19">
        <v>2234559.7073170734</v>
      </c>
      <c r="K39" s="19">
        <v>3241284.5528455283</v>
      </c>
    </row>
    <row r="40" spans="1:11" x14ac:dyDescent="0.25">
      <c r="A40" s="18" t="s">
        <v>38</v>
      </c>
      <c r="B40" s="19">
        <v>119000</v>
      </c>
      <c r="C40" s="19">
        <v>26301.219512195123</v>
      </c>
      <c r="D40" s="19">
        <v>145301.21951219512</v>
      </c>
      <c r="E40" s="19">
        <v>951578.28422764223</v>
      </c>
      <c r="F40" s="19">
        <v>453500.24390243902</v>
      </c>
      <c r="G40" s="19">
        <v>2060692.6016260162</v>
      </c>
      <c r="H40" s="19">
        <v>1985335.3658536586</v>
      </c>
      <c r="I40" s="19">
        <v>3243183.1869918699</v>
      </c>
      <c r="J40" s="19">
        <v>592378.09756097558</v>
      </c>
      <c r="K40" s="19">
        <v>752790.40650406503</v>
      </c>
    </row>
    <row r="41" spans="1:11" x14ac:dyDescent="0.25">
      <c r="A41" s="18" t="s">
        <v>39</v>
      </c>
      <c r="B41" s="19">
        <v>1390488</v>
      </c>
      <c r="C41" s="19">
        <v>638111.00813008135</v>
      </c>
      <c r="D41" s="19">
        <v>2028599.0081300815</v>
      </c>
      <c r="E41" s="19">
        <v>2709031.9333333336</v>
      </c>
      <c r="F41" s="19">
        <v>2077524.2113821139</v>
      </c>
      <c r="G41" s="19">
        <v>10221528.471544715</v>
      </c>
      <c r="H41" s="19">
        <v>11446609.560975609</v>
      </c>
      <c r="I41" s="19">
        <v>14390569.105691057</v>
      </c>
      <c r="J41" s="19">
        <v>1447554.7967479674</v>
      </c>
      <c r="K41" s="19">
        <v>3150195.1219512196</v>
      </c>
    </row>
    <row r="42" spans="1:11" x14ac:dyDescent="0.25">
      <c r="A42" s="18" t="s">
        <v>40</v>
      </c>
      <c r="B42" s="19">
        <v>331980</v>
      </c>
      <c r="C42" s="19">
        <v>242903.54471544715</v>
      </c>
      <c r="D42" s="19">
        <v>574883.54471544712</v>
      </c>
      <c r="E42" s="19">
        <v>743017.44975609751</v>
      </c>
      <c r="F42" s="19">
        <v>553957.72357723583</v>
      </c>
      <c r="G42" s="19">
        <v>2835721.2682926827</v>
      </c>
      <c r="H42" s="19">
        <v>3209330.3089430896</v>
      </c>
      <c r="I42" s="19">
        <v>5475761.2520325202</v>
      </c>
      <c r="J42" s="19">
        <v>515282</v>
      </c>
      <c r="K42" s="19">
        <v>1200330.1788617887</v>
      </c>
    </row>
    <row r="43" spans="1:11" x14ac:dyDescent="0.25">
      <c r="A43" s="18" t="s">
        <v>41</v>
      </c>
      <c r="B43" s="19">
        <v>794596</v>
      </c>
      <c r="C43" s="19">
        <v>472326.71544715448</v>
      </c>
      <c r="D43" s="19">
        <v>1266922.7154471544</v>
      </c>
      <c r="E43" s="19">
        <v>2054632.8910569106</v>
      </c>
      <c r="F43" s="19">
        <v>3139662.0975609757</v>
      </c>
      <c r="G43" s="19">
        <v>7727906.1626016265</v>
      </c>
      <c r="H43" s="19">
        <v>8426172.6178861782</v>
      </c>
      <c r="I43" s="19">
        <v>11685587.463414634</v>
      </c>
      <c r="J43" s="19">
        <v>1174604.8943089431</v>
      </c>
      <c r="K43" s="19">
        <v>2188360</v>
      </c>
    </row>
    <row r="44" spans="1:11" x14ac:dyDescent="0.25">
      <c r="A44" s="18" t="s">
        <v>42</v>
      </c>
      <c r="B44" s="19">
        <v>216873.9349593496</v>
      </c>
      <c r="C44" s="19">
        <v>121858.76422764227</v>
      </c>
      <c r="D44" s="19">
        <v>338732.6991869919</v>
      </c>
      <c r="E44" s="19">
        <v>441582.40569105692</v>
      </c>
      <c r="F44" s="19">
        <v>638785.59349593497</v>
      </c>
      <c r="G44" s="19">
        <v>1683967.0569105691</v>
      </c>
      <c r="H44" s="19">
        <v>2249906.9756097561</v>
      </c>
      <c r="I44" s="19">
        <v>2637083.9024390243</v>
      </c>
      <c r="J44" s="19">
        <v>574214.99186991865</v>
      </c>
      <c r="K44" s="19">
        <v>374125.96747967479</v>
      </c>
    </row>
    <row r="45" spans="1:11" x14ac:dyDescent="0.25">
      <c r="A45" s="18" t="s">
        <v>43</v>
      </c>
      <c r="B45" s="19">
        <v>368939.96747967479</v>
      </c>
      <c r="C45" s="19">
        <v>226307.20325203252</v>
      </c>
      <c r="D45" s="19">
        <v>595247.17073170724</v>
      </c>
      <c r="E45" s="19">
        <v>736147.70617886179</v>
      </c>
      <c r="F45" s="19">
        <v>769872.97560975607</v>
      </c>
      <c r="G45" s="19">
        <v>3182637.4146341463</v>
      </c>
      <c r="H45" s="19">
        <v>3834798.3902439023</v>
      </c>
      <c r="I45" s="19">
        <v>4479750.2439024393</v>
      </c>
      <c r="J45" s="19">
        <v>831613.62601626012</v>
      </c>
      <c r="K45" s="19">
        <v>507703.05691056908</v>
      </c>
    </row>
    <row r="46" spans="1:11" x14ac:dyDescent="0.25">
      <c r="A46" s="18" t="s">
        <v>44</v>
      </c>
      <c r="B46" s="19">
        <v>3950085.1056910567</v>
      </c>
      <c r="C46" s="19">
        <v>1391810.5203252032</v>
      </c>
      <c r="D46" s="19">
        <v>5341895.6260162601</v>
      </c>
      <c r="E46" s="19">
        <v>5200825.9723577239</v>
      </c>
      <c r="F46" s="19">
        <v>5851593.674796748</v>
      </c>
      <c r="G46" s="19">
        <v>33404911.203252032</v>
      </c>
      <c r="H46" s="19">
        <v>38670304.715447158</v>
      </c>
      <c r="I46" s="19">
        <v>51152781.772357725</v>
      </c>
      <c r="J46" s="19">
        <v>4863844.7967479676</v>
      </c>
      <c r="K46" s="19">
        <v>11199095.788617887</v>
      </c>
    </row>
    <row r="47" spans="1:11" x14ac:dyDescent="0.25">
      <c r="A47" s="18" t="s">
        <v>45</v>
      </c>
      <c r="B47" s="19">
        <v>896722</v>
      </c>
      <c r="C47" s="19">
        <v>508541.1707317073</v>
      </c>
      <c r="D47" s="19">
        <v>1405263.1707317072</v>
      </c>
      <c r="E47" s="19">
        <v>2588211.8731707316</v>
      </c>
      <c r="F47" s="19">
        <v>3162742.5203252034</v>
      </c>
      <c r="G47" s="19">
        <v>6467152.4878048785</v>
      </c>
      <c r="H47" s="19">
        <v>10723949.560975609</v>
      </c>
      <c r="I47" s="19">
        <v>10257200.260162601</v>
      </c>
      <c r="J47" s="19">
        <v>4178551.5447154474</v>
      </c>
      <c r="K47" s="19">
        <v>1839384.2113821139</v>
      </c>
    </row>
    <row r="48" spans="1:11" x14ac:dyDescent="0.25">
      <c r="A48" s="18" t="s">
        <v>46</v>
      </c>
      <c r="B48" s="19">
        <v>99609.723577235767</v>
      </c>
      <c r="C48" s="19">
        <v>61128</v>
      </c>
      <c r="D48" s="19">
        <v>160737.72357723577</v>
      </c>
      <c r="E48" s="19">
        <v>142622.31186991869</v>
      </c>
      <c r="F48" s="19">
        <v>258727.17073170733</v>
      </c>
      <c r="G48" s="19">
        <v>1095127.8536585367</v>
      </c>
      <c r="H48" s="19">
        <v>1299325.0081300812</v>
      </c>
      <c r="I48" s="19">
        <v>2169134.0487804879</v>
      </c>
      <c r="J48" s="19">
        <v>171042.94308943089</v>
      </c>
      <c r="K48" s="19">
        <v>539472.27642276417</v>
      </c>
    </row>
    <row r="49" spans="1:11" x14ac:dyDescent="0.25">
      <c r="A49" s="18" t="s">
        <v>47</v>
      </c>
      <c r="B49" s="19">
        <v>123872.08130081301</v>
      </c>
      <c r="C49" s="19">
        <v>150909.67479674798</v>
      </c>
      <c r="D49" s="19">
        <v>274781.75609756098</v>
      </c>
      <c r="E49" s="19">
        <v>646234.92227642273</v>
      </c>
      <c r="F49" s="19">
        <v>1067887.3008130081</v>
      </c>
      <c r="G49" s="19">
        <v>3318328.3739837399</v>
      </c>
      <c r="H49" s="19">
        <v>3526211.4308943087</v>
      </c>
      <c r="I49" s="19">
        <v>4749435.658536585</v>
      </c>
      <c r="J49" s="19">
        <v>558253.77235772356</v>
      </c>
      <c r="K49" s="19">
        <v>1016777.2195121951</v>
      </c>
    </row>
    <row r="50" spans="1:11" x14ac:dyDescent="0.25">
      <c r="A50" s="18" t="s">
        <v>48</v>
      </c>
      <c r="B50" s="19">
        <v>283316</v>
      </c>
      <c r="C50" s="19">
        <v>173853.00813008129</v>
      </c>
      <c r="D50" s="19">
        <v>457169.00813008129</v>
      </c>
      <c r="E50" s="19">
        <v>1176686.3175609757</v>
      </c>
      <c r="F50" s="19">
        <v>1116407.6422764228</v>
      </c>
      <c r="G50" s="19">
        <v>4002367.837398374</v>
      </c>
      <c r="H50" s="19">
        <v>5105695.8373983735</v>
      </c>
      <c r="I50" s="19">
        <v>7954240.5528455283</v>
      </c>
      <c r="J50" s="19">
        <v>1292452.4552845529</v>
      </c>
      <c r="K50" s="19">
        <v>1468897.6910569107</v>
      </c>
    </row>
    <row r="51" spans="1:11" x14ac:dyDescent="0.25">
      <c r="A51" s="18" t="s">
        <v>49</v>
      </c>
      <c r="B51" s="19">
        <v>259116</v>
      </c>
      <c r="C51" s="19">
        <v>132899.13821138212</v>
      </c>
      <c r="D51" s="19">
        <v>392015.13821138209</v>
      </c>
      <c r="E51" s="19">
        <v>305401.08422764228</v>
      </c>
      <c r="F51" s="19">
        <v>665553.00813008135</v>
      </c>
      <c r="G51" s="19">
        <v>3245457.7723577237</v>
      </c>
      <c r="H51" s="19">
        <v>3552984.1138211382</v>
      </c>
      <c r="I51" s="19">
        <v>4809143.4146341467</v>
      </c>
      <c r="J51" s="19">
        <v>423485.73983739835</v>
      </c>
      <c r="K51" s="19">
        <v>523082.45528455282</v>
      </c>
    </row>
    <row r="52" spans="1:11" x14ac:dyDescent="0.25">
      <c r="A52" s="18" t="s">
        <v>50</v>
      </c>
      <c r="B52" s="19">
        <v>232452</v>
      </c>
      <c r="C52" s="19">
        <v>104079.28455284552</v>
      </c>
      <c r="D52" s="19">
        <v>336531.28455284552</v>
      </c>
      <c r="E52" s="19">
        <v>655204.7102439024</v>
      </c>
      <c r="F52" s="19">
        <v>1269393.3658536586</v>
      </c>
      <c r="G52" s="19">
        <v>1852587.918699187</v>
      </c>
      <c r="H52" s="19">
        <v>2202514.5365853659</v>
      </c>
      <c r="I52" s="19">
        <v>3501704.2926829266</v>
      </c>
      <c r="J52" s="19">
        <v>379978.9593495935</v>
      </c>
      <c r="K52" s="19">
        <v>1188954.5365853659</v>
      </c>
    </row>
    <row r="53" spans="1:11" x14ac:dyDescent="0.25">
      <c r="A53" s="18" t="s">
        <v>51</v>
      </c>
      <c r="B53" s="19">
        <v>800535.83739837399</v>
      </c>
      <c r="C53" s="19">
        <v>491238.01626016258</v>
      </c>
      <c r="D53" s="19">
        <v>1291773.8536585364</v>
      </c>
      <c r="E53" s="19">
        <v>1833847.6227642277</v>
      </c>
      <c r="F53" s="19">
        <v>1940341.2032520326</v>
      </c>
      <c r="G53" s="19">
        <v>7502234.1138211386</v>
      </c>
      <c r="H53" s="19">
        <v>8432785.1544715445</v>
      </c>
      <c r="I53" s="19">
        <v>10902284.829268293</v>
      </c>
      <c r="J53" s="19">
        <v>1088515.8048780488</v>
      </c>
      <c r="K53" s="19">
        <v>1805609.0081300812</v>
      </c>
    </row>
    <row r="54" spans="1:11" x14ac:dyDescent="0.25">
      <c r="A54" s="18" t="s">
        <v>52</v>
      </c>
      <c r="B54" s="19">
        <v>116000</v>
      </c>
      <c r="C54" s="19">
        <v>24261.512195121952</v>
      </c>
      <c r="D54" s="19">
        <v>140261.51219512196</v>
      </c>
      <c r="E54" s="19">
        <v>1188349.5178861788</v>
      </c>
      <c r="F54" s="19">
        <v>1496663.8699186991</v>
      </c>
      <c r="G54" s="19">
        <v>3011961.8699186994</v>
      </c>
      <c r="H54" s="19">
        <v>2717414.1463414636</v>
      </c>
      <c r="I54" s="19">
        <v>3735955.6585365855</v>
      </c>
      <c r="J54" s="19">
        <v>539946.22764227644</v>
      </c>
      <c r="K54" s="19">
        <v>1072845.5284552847</v>
      </c>
    </row>
    <row r="55" spans="1:11" x14ac:dyDescent="0.25">
      <c r="A55" s="18" t="s">
        <v>53</v>
      </c>
      <c r="B55" s="19">
        <v>294365.65853658534</v>
      </c>
      <c r="C55" s="19">
        <v>213226.14634146341</v>
      </c>
      <c r="D55" s="19">
        <v>507591.80487804872</v>
      </c>
      <c r="E55" s="19">
        <v>496329.09674796747</v>
      </c>
      <c r="F55" s="19">
        <v>841081.36585365853</v>
      </c>
      <c r="G55" s="19">
        <v>2615559.3008130081</v>
      </c>
      <c r="H55" s="19">
        <v>2869681.7073170734</v>
      </c>
      <c r="I55" s="19">
        <v>3941349.5934959347</v>
      </c>
      <c r="J55" s="19">
        <v>418030.45528455282</v>
      </c>
      <c r="K55" s="19">
        <v>661186.99186991865</v>
      </c>
    </row>
    <row r="56" spans="1:11" x14ac:dyDescent="0.25">
      <c r="A56" s="18" t="s">
        <v>54</v>
      </c>
      <c r="B56" s="19">
        <v>2262832</v>
      </c>
      <c r="C56" s="19">
        <v>1183055.6260162601</v>
      </c>
      <c r="D56" s="19">
        <v>3445887.6260162601</v>
      </c>
      <c r="E56" s="19">
        <v>3282239.0829268293</v>
      </c>
      <c r="F56" s="19">
        <v>5245683.8861788614</v>
      </c>
      <c r="G56" s="19">
        <v>22142012.943089429</v>
      </c>
      <c r="H56" s="19">
        <v>26906237.154471546</v>
      </c>
      <c r="I56" s="19">
        <v>33223339.040650405</v>
      </c>
      <c r="J56" s="19">
        <v>5359651.2032520324</v>
      </c>
      <c r="K56" s="19">
        <v>8561055.0569105688</v>
      </c>
    </row>
    <row r="57" spans="1:11" x14ac:dyDescent="0.25">
      <c r="A57" s="18" t="s">
        <v>55</v>
      </c>
      <c r="B57" s="19">
        <v>353819.51219512196</v>
      </c>
      <c r="C57" s="19">
        <v>273190.43902439025</v>
      </c>
      <c r="D57" s="19">
        <v>627009.95121951215</v>
      </c>
      <c r="E57" s="19">
        <v>1212807.5304065042</v>
      </c>
      <c r="F57" s="19">
        <v>1655373.6422764228</v>
      </c>
      <c r="G57" s="19">
        <v>4354826.9430894312</v>
      </c>
      <c r="H57" s="19">
        <v>3971186.2276422763</v>
      </c>
      <c r="I57" s="19">
        <v>5953698.2439024393</v>
      </c>
      <c r="J57" s="19">
        <v>1113864.1138211382</v>
      </c>
      <c r="K57" s="19">
        <v>2092938.650406504</v>
      </c>
    </row>
    <row r="58" spans="1:11" x14ac:dyDescent="0.25">
      <c r="A58" s="18" t="s">
        <v>56</v>
      </c>
      <c r="B58" s="19">
        <v>175252</v>
      </c>
      <c r="C58" s="19">
        <v>81649.528455284555</v>
      </c>
      <c r="D58" s="19">
        <v>256901.52845528454</v>
      </c>
      <c r="E58" s="19">
        <v>258578.8530081301</v>
      </c>
      <c r="F58" s="19">
        <v>698911.36585365853</v>
      </c>
      <c r="G58" s="19">
        <v>1636761.5609756098</v>
      </c>
      <c r="H58" s="19">
        <v>2307412.5040650405</v>
      </c>
      <c r="I58" s="19">
        <v>2588099.9674796746</v>
      </c>
      <c r="J58" s="19">
        <v>649272.78048780491</v>
      </c>
      <c r="K58" s="19">
        <v>469105.60975609755</v>
      </c>
    </row>
    <row r="59" spans="1:11" x14ac:dyDescent="0.25">
      <c r="A59" s="18" t="s">
        <v>57</v>
      </c>
      <c r="B59" s="19">
        <v>185768</v>
      </c>
      <c r="C59" s="19">
        <v>96746.065040650414</v>
      </c>
      <c r="D59" s="19">
        <v>282514.06504065043</v>
      </c>
      <c r="E59" s="19">
        <v>262368.93902439025</v>
      </c>
      <c r="F59" s="19">
        <v>505673.34959349595</v>
      </c>
      <c r="G59" s="19">
        <v>589565.67479674798</v>
      </c>
      <c r="H59" s="19">
        <v>721693.18699186994</v>
      </c>
      <c r="I59" s="19">
        <v>1638612.5203252032</v>
      </c>
      <c r="J59" s="19">
        <v>352480.16260162601</v>
      </c>
      <c r="K59" s="19">
        <v>679430.89430894307</v>
      </c>
    </row>
    <row r="60" spans="1:11" x14ac:dyDescent="0.25">
      <c r="A60" s="18" t="s">
        <v>58</v>
      </c>
      <c r="B60" s="19">
        <v>3037100</v>
      </c>
      <c r="C60" s="19">
        <v>1367891.3008130081</v>
      </c>
      <c r="D60" s="19">
        <v>4404991.3008130081</v>
      </c>
      <c r="E60" s="19">
        <v>3758365.8682926828</v>
      </c>
      <c r="F60" s="19">
        <v>3426561.3333333335</v>
      </c>
      <c r="G60" s="19">
        <v>24241120.211382113</v>
      </c>
      <c r="H60" s="19">
        <v>26340955.138211381</v>
      </c>
      <c r="I60" s="19">
        <v>37034391.398373984</v>
      </c>
      <c r="J60" s="19">
        <v>3172494.0975609757</v>
      </c>
      <c r="K60" s="19">
        <v>8730731.7073170729</v>
      </c>
    </row>
    <row r="61" spans="1:11" x14ac:dyDescent="0.25">
      <c r="A61" s="18" t="s">
        <v>59</v>
      </c>
      <c r="B61" s="19">
        <v>488574.34146341466</v>
      </c>
      <c r="C61" s="19">
        <v>353223.69105691055</v>
      </c>
      <c r="D61" s="19">
        <v>841798.03252032516</v>
      </c>
      <c r="E61" s="19">
        <v>1757645.7772357722</v>
      </c>
      <c r="F61" s="19">
        <v>1311514.2926829269</v>
      </c>
      <c r="G61" s="19">
        <v>5748265.8699186994</v>
      </c>
      <c r="H61" s="19">
        <v>6539710.0162601629</v>
      </c>
      <c r="I61" s="19">
        <v>8597079.2520325202</v>
      </c>
      <c r="J61" s="19">
        <v>1030526.6341463415</v>
      </c>
      <c r="K61" s="19">
        <v>1299391.1382113821</v>
      </c>
    </row>
    <row r="62" spans="1:11" x14ac:dyDescent="0.25">
      <c r="A62" s="18" t="s">
        <v>60</v>
      </c>
      <c r="B62" s="19">
        <v>1061368</v>
      </c>
      <c r="C62" s="19">
        <v>708839.41463414638</v>
      </c>
      <c r="D62" s="19">
        <v>1770207.4146341463</v>
      </c>
      <c r="E62" s="19">
        <v>3487191.1512195123</v>
      </c>
      <c r="F62" s="19">
        <v>1477933.7723577237</v>
      </c>
      <c r="G62" s="19">
        <v>8378923.2682926832</v>
      </c>
      <c r="H62" s="19">
        <v>9352190.2926829271</v>
      </c>
      <c r="I62" s="19">
        <v>14421554.487804879</v>
      </c>
      <c r="J62" s="19">
        <v>1403266.7804878049</v>
      </c>
      <c r="K62" s="19">
        <v>4055267.9674796746</v>
      </c>
    </row>
    <row r="63" spans="1:11" x14ac:dyDescent="0.25">
      <c r="A63" s="18" t="s">
        <v>61</v>
      </c>
      <c r="B63" s="19">
        <v>152460</v>
      </c>
      <c r="C63" s="19">
        <v>93554.991869918696</v>
      </c>
      <c r="D63" s="19">
        <v>246014.99186991871</v>
      </c>
      <c r="E63" s="19">
        <v>343446.49186991871</v>
      </c>
      <c r="F63" s="19">
        <v>314349.65853658534</v>
      </c>
      <c r="G63" s="19">
        <v>1332327.3008130081</v>
      </c>
      <c r="H63" s="19">
        <v>1716929.7235772358</v>
      </c>
      <c r="I63" s="19">
        <v>2546566.487804878</v>
      </c>
      <c r="J63" s="19">
        <v>480671.07317073172</v>
      </c>
      <c r="K63" s="19">
        <v>462434.08130081301</v>
      </c>
    </row>
    <row r="64" spans="1:11" x14ac:dyDescent="0.25">
      <c r="A64" s="18" t="s">
        <v>62</v>
      </c>
      <c r="B64" s="19">
        <v>632412</v>
      </c>
      <c r="C64" s="19">
        <v>319623.28455284552</v>
      </c>
      <c r="D64" s="19">
        <v>952035.28455284552</v>
      </c>
      <c r="E64" s="19">
        <v>631901.81105691066</v>
      </c>
      <c r="F64" s="19">
        <v>924354.73170731706</v>
      </c>
      <c r="G64" s="19">
        <v>5837319.658536585</v>
      </c>
      <c r="H64" s="19">
        <v>6636842.5040650405</v>
      </c>
      <c r="I64" s="19">
        <v>9622360.9268292692</v>
      </c>
      <c r="J64" s="19">
        <v>839066.2601626016</v>
      </c>
      <c r="K64" s="19">
        <v>1834699.8861788618</v>
      </c>
    </row>
    <row r="65" spans="1:11" x14ac:dyDescent="0.25">
      <c r="A65" s="18" t="s">
        <v>63</v>
      </c>
      <c r="B65" s="19">
        <v>167024</v>
      </c>
      <c r="C65" s="19">
        <v>102492</v>
      </c>
      <c r="D65" s="19">
        <v>269516</v>
      </c>
      <c r="E65" s="19">
        <v>733367.35918699193</v>
      </c>
      <c r="F65" s="19">
        <v>919576.66666666663</v>
      </c>
      <c r="G65" s="19">
        <v>1908463.2195121951</v>
      </c>
      <c r="H65" s="19">
        <v>2149387.8699186994</v>
      </c>
      <c r="I65" s="19">
        <v>2606474.1138211382</v>
      </c>
      <c r="J65" s="19">
        <v>666421.00813008135</v>
      </c>
      <c r="K65" s="19">
        <v>664097.56097560981</v>
      </c>
    </row>
    <row r="66" spans="1:11" x14ac:dyDescent="0.25">
      <c r="A66" s="18" t="s">
        <v>64</v>
      </c>
      <c r="B66" s="19">
        <v>0</v>
      </c>
      <c r="C66" s="19">
        <v>872158.74796747963</v>
      </c>
      <c r="D66" s="19">
        <v>872158.74796747963</v>
      </c>
      <c r="E66" s="19">
        <v>3863907.7154471544</v>
      </c>
      <c r="F66" s="19">
        <v>3205394</v>
      </c>
      <c r="G66" s="19">
        <v>9201053.6422764231</v>
      </c>
      <c r="H66" s="19">
        <v>10863339.853658536</v>
      </c>
      <c r="I66" s="19">
        <v>12641754.016260162</v>
      </c>
      <c r="J66" s="19">
        <v>2396029.0894308942</v>
      </c>
      <c r="K66" s="19">
        <v>2199569.8861788618</v>
      </c>
    </row>
    <row r="67" spans="1:11" x14ac:dyDescent="0.25">
      <c r="A67" s="18" t="s">
        <v>65</v>
      </c>
      <c r="B67" s="19">
        <v>674080</v>
      </c>
      <c r="C67" s="19">
        <v>536064.76422764233</v>
      </c>
      <c r="D67" s="19">
        <v>1210144.7642276422</v>
      </c>
      <c r="E67" s="19">
        <v>1280139.2084552844</v>
      </c>
      <c r="F67" s="19">
        <v>2055951.2195121951</v>
      </c>
      <c r="G67" s="19">
        <v>6293650.9756097561</v>
      </c>
      <c r="H67" s="19">
        <v>7172007.0243902439</v>
      </c>
      <c r="I67" s="19">
        <v>9516004.8780487813</v>
      </c>
      <c r="J67" s="19">
        <v>1094432.7154471544</v>
      </c>
      <c r="K67" s="19">
        <v>1548100.8130081301</v>
      </c>
    </row>
    <row r="68" spans="1:11" x14ac:dyDescent="0.25">
      <c r="A68" s="18" t="s">
        <v>66</v>
      </c>
      <c r="B68" s="19">
        <v>295372</v>
      </c>
      <c r="C68" s="19">
        <v>116582.9918699187</v>
      </c>
      <c r="D68" s="19">
        <v>411954.99186991871</v>
      </c>
      <c r="E68" s="19">
        <v>863786.85642276425</v>
      </c>
      <c r="F68" s="19">
        <v>1000874.1138211382</v>
      </c>
      <c r="G68" s="19">
        <v>2414960.4552845526</v>
      </c>
      <c r="H68" s="19">
        <v>2675294.5528455283</v>
      </c>
      <c r="I68" s="19">
        <v>3690971.8861788618</v>
      </c>
      <c r="J68" s="19">
        <v>578882.04878048785</v>
      </c>
      <c r="K68" s="19">
        <v>1096936.4715447153</v>
      </c>
    </row>
    <row r="69" spans="1:11" x14ac:dyDescent="0.25">
      <c r="A69" s="18" t="s">
        <v>67</v>
      </c>
      <c r="B69" s="19">
        <v>154044</v>
      </c>
      <c r="C69" s="19">
        <v>94526.991869918696</v>
      </c>
      <c r="D69" s="19">
        <v>248570.99186991871</v>
      </c>
      <c r="E69" s="19">
        <v>305059.18211382115</v>
      </c>
      <c r="F69" s="19">
        <v>707722.6991869919</v>
      </c>
      <c r="G69" s="19">
        <v>1785329.8211382113</v>
      </c>
      <c r="H69" s="19">
        <v>2263876.2926829266</v>
      </c>
      <c r="I69" s="19">
        <v>2651918.6991869919</v>
      </c>
      <c r="J69" s="19">
        <v>394705.73983739835</v>
      </c>
      <c r="K69" s="19">
        <v>365186.99186991871</v>
      </c>
    </row>
    <row r="70" spans="1:11" x14ac:dyDescent="0.25">
      <c r="A70" s="18" t="s">
        <v>68</v>
      </c>
      <c r="B70" s="19">
        <v>2208943.0894308942</v>
      </c>
      <c r="C70" s="19">
        <v>733535.49593495938</v>
      </c>
      <c r="D70" s="19">
        <v>2942478.5853658537</v>
      </c>
      <c r="E70" s="19">
        <v>3240199.7626016261</v>
      </c>
      <c r="F70" s="19">
        <v>2299985.7235772358</v>
      </c>
      <c r="G70" s="19">
        <v>19241597.235772356</v>
      </c>
      <c r="H70" s="19">
        <v>20418959.609756097</v>
      </c>
      <c r="I70" s="19">
        <v>24020845.040650405</v>
      </c>
      <c r="J70" s="19">
        <v>2112665.1219512196</v>
      </c>
      <c r="K70" s="19">
        <v>3014622.2926829266</v>
      </c>
    </row>
    <row r="71" spans="1:11" x14ac:dyDescent="0.25">
      <c r="A71" s="18" t="s">
        <v>69</v>
      </c>
      <c r="B71" s="19">
        <v>0</v>
      </c>
      <c r="C71" s="19">
        <v>817930.60162601632</v>
      </c>
      <c r="D71" s="19">
        <v>817930.60162601632</v>
      </c>
      <c r="E71" s="19">
        <v>4970144.9869918693</v>
      </c>
      <c r="F71" s="19">
        <v>7761671.008130081</v>
      </c>
      <c r="G71" s="19">
        <v>24615094.439024389</v>
      </c>
      <c r="H71" s="19">
        <v>22614999.235772356</v>
      </c>
      <c r="I71" s="19">
        <v>24645386.243902437</v>
      </c>
      <c r="J71" s="19">
        <v>4518071.8536585364</v>
      </c>
      <c r="K71" s="19">
        <v>5187853.658536585</v>
      </c>
    </row>
    <row r="72" spans="1:11" x14ac:dyDescent="0.25">
      <c r="A72" s="18" t="s">
        <v>70</v>
      </c>
      <c r="B72" s="19">
        <v>966680</v>
      </c>
      <c r="C72" s="19">
        <v>478997.95121951221</v>
      </c>
      <c r="D72" s="19">
        <v>1445677.9512195121</v>
      </c>
      <c r="E72" s="19">
        <v>718050.70731707313</v>
      </c>
      <c r="F72" s="19">
        <v>843962.56910569104</v>
      </c>
      <c r="G72" s="19">
        <v>4637753.2195121953</v>
      </c>
      <c r="H72" s="19">
        <v>5010740.3089430891</v>
      </c>
      <c r="I72" s="19">
        <v>7079453.4308943087</v>
      </c>
      <c r="J72" s="19">
        <v>790742.6991869919</v>
      </c>
      <c r="K72" s="19">
        <v>1615044.7479674798</v>
      </c>
    </row>
    <row r="73" spans="1:11" x14ac:dyDescent="0.25">
      <c r="A73" s="18" t="s">
        <v>71</v>
      </c>
      <c r="B73" s="19">
        <v>778536</v>
      </c>
      <c r="C73" s="19">
        <v>281855.64227642276</v>
      </c>
      <c r="D73" s="19">
        <v>1060391.6422764228</v>
      </c>
      <c r="E73" s="19">
        <v>321645.23772357724</v>
      </c>
      <c r="F73" s="19">
        <v>1293810.7154471544</v>
      </c>
      <c r="G73" s="19">
        <v>4179871.2032520324</v>
      </c>
      <c r="H73" s="19">
        <v>4468300.6016260162</v>
      </c>
      <c r="I73" s="19">
        <v>6286047.8211382115</v>
      </c>
      <c r="J73" s="19">
        <v>343872.89430894307</v>
      </c>
      <c r="K73" s="19">
        <v>1214288.406504065</v>
      </c>
    </row>
    <row r="74" spans="1:11" x14ac:dyDescent="0.25">
      <c r="A74" s="18" t="s">
        <v>72</v>
      </c>
      <c r="B74" s="19">
        <v>3729880</v>
      </c>
      <c r="C74" s="19">
        <v>1771036.3089430893</v>
      </c>
      <c r="D74" s="19">
        <v>5500916.3089430891</v>
      </c>
      <c r="E74" s="19">
        <v>3474270.7918699184</v>
      </c>
      <c r="F74" s="19">
        <v>1967442.487804878</v>
      </c>
      <c r="G74" s="19">
        <v>27529076.065040652</v>
      </c>
      <c r="H74" s="19">
        <v>31012488.422764227</v>
      </c>
      <c r="I74" s="19">
        <v>41035518.243902437</v>
      </c>
      <c r="J74" s="19">
        <v>942654.63414634147</v>
      </c>
      <c r="K74" s="19">
        <v>4820112.9268292682</v>
      </c>
    </row>
    <row r="75" spans="1:11" x14ac:dyDescent="0.25">
      <c r="A75" s="18" t="s">
        <v>73</v>
      </c>
      <c r="B75" s="19">
        <v>1463414.6341463414</v>
      </c>
      <c r="C75" s="19">
        <v>346016.99186991871</v>
      </c>
      <c r="D75" s="19">
        <v>1809431.6260162601</v>
      </c>
      <c r="E75" s="19">
        <v>6267045.1902439026</v>
      </c>
      <c r="F75" s="19">
        <v>4066654.4065040653</v>
      </c>
      <c r="G75" s="19">
        <v>18012574.81300813</v>
      </c>
      <c r="H75" s="19">
        <v>20115549.528455283</v>
      </c>
      <c r="I75" s="19">
        <v>28858587.642276421</v>
      </c>
      <c r="J75" s="19">
        <v>3961515.6097560977</v>
      </c>
      <c r="K75" s="19">
        <v>8033024.3902439028</v>
      </c>
    </row>
    <row r="76" spans="1:11" x14ac:dyDescent="0.25">
      <c r="A76" s="18" t="s">
        <v>74</v>
      </c>
      <c r="B76" s="19">
        <v>163680</v>
      </c>
      <c r="C76" s="19">
        <v>100400.21138211382</v>
      </c>
      <c r="D76" s="19">
        <v>264080.2113821138</v>
      </c>
      <c r="E76" s="19">
        <v>547338.70439024386</v>
      </c>
      <c r="F76" s="19">
        <v>436763.46341463417</v>
      </c>
      <c r="G76" s="19">
        <v>2042600.5203252032</v>
      </c>
      <c r="H76" s="19">
        <v>2335772.5691056913</v>
      </c>
      <c r="I76" s="19">
        <v>2875333.3333333335</v>
      </c>
      <c r="J76" s="19">
        <v>305482.50406504067</v>
      </c>
      <c r="K76" s="19">
        <v>342918.69918699184</v>
      </c>
    </row>
    <row r="77" spans="1:11" x14ac:dyDescent="0.25">
      <c r="A77" s="18" t="s">
        <v>75</v>
      </c>
      <c r="B77" s="19">
        <v>2753784</v>
      </c>
      <c r="C77" s="19">
        <v>1029826.7317073171</v>
      </c>
      <c r="D77" s="19">
        <v>3783610.7317073168</v>
      </c>
      <c r="E77" s="19">
        <v>3072270.3235772359</v>
      </c>
      <c r="F77" s="19">
        <v>3526617.4959349595</v>
      </c>
      <c r="G77" s="19">
        <v>14765695.170731707</v>
      </c>
      <c r="H77" s="19">
        <v>16866339.707317073</v>
      </c>
      <c r="I77" s="19">
        <v>22844041.138211381</v>
      </c>
      <c r="J77" s="19">
        <v>955357.34959349595</v>
      </c>
      <c r="K77" s="19">
        <v>3996433.4308943087</v>
      </c>
    </row>
    <row r="78" spans="1:11" x14ac:dyDescent="0.25">
      <c r="A78" s="18" t="s">
        <v>76</v>
      </c>
      <c r="B78" s="19">
        <v>312187.49593495933</v>
      </c>
      <c r="C78" s="19">
        <v>277536.81300813006</v>
      </c>
      <c r="D78" s="19">
        <v>589724.30894308933</v>
      </c>
      <c r="E78" s="19">
        <v>786854.81154471543</v>
      </c>
      <c r="F78" s="19">
        <v>795190.9593495935</v>
      </c>
      <c r="G78" s="19">
        <v>2600262.3739837399</v>
      </c>
      <c r="H78" s="19">
        <v>3207078.1138211382</v>
      </c>
      <c r="I78" s="19">
        <v>4430878.2113821134</v>
      </c>
      <c r="J78" s="19">
        <v>396953.23577235773</v>
      </c>
      <c r="K78" s="19">
        <v>702496.43902439019</v>
      </c>
    </row>
    <row r="79" spans="1:11" x14ac:dyDescent="0.25">
      <c r="A79" s="18" t="s">
        <v>77</v>
      </c>
      <c r="B79" s="19">
        <v>240724</v>
      </c>
      <c r="C79" s="19">
        <v>113539.18699186992</v>
      </c>
      <c r="D79" s="19">
        <v>354263.18699186994</v>
      </c>
      <c r="E79" s="19">
        <v>362762.0180487805</v>
      </c>
      <c r="F79" s="19">
        <v>352967.41463414632</v>
      </c>
      <c r="G79" s="19">
        <v>1749818.569105691</v>
      </c>
      <c r="H79" s="19">
        <v>1977588.6829268292</v>
      </c>
      <c r="I79" s="19">
        <v>2660604.325203252</v>
      </c>
      <c r="J79" s="19">
        <v>90428.780487804877</v>
      </c>
      <c r="K79" s="19">
        <v>297845.95121951221</v>
      </c>
    </row>
    <row r="80" spans="1:11" x14ac:dyDescent="0.25">
      <c r="A80" s="18" t="s">
        <v>78</v>
      </c>
      <c r="B80" s="19">
        <v>404800</v>
      </c>
      <c r="C80" s="19">
        <v>161168.71544715448</v>
      </c>
      <c r="D80" s="19">
        <v>565968.71544715448</v>
      </c>
      <c r="E80" s="19">
        <v>1103078.8466666664</v>
      </c>
      <c r="F80" s="19">
        <v>1567768.5528455283</v>
      </c>
      <c r="G80" s="19">
        <v>2685737.7723577237</v>
      </c>
      <c r="H80" s="19">
        <v>3673485.4308943087</v>
      </c>
      <c r="I80" s="19">
        <v>5493253.2682926832</v>
      </c>
      <c r="J80" s="19">
        <v>1141022.8292682928</v>
      </c>
      <c r="K80" s="19">
        <v>2308052.0325203254</v>
      </c>
    </row>
    <row r="81" spans="1:11" x14ac:dyDescent="0.25">
      <c r="A81" s="18" t="s">
        <v>79</v>
      </c>
      <c r="B81" s="19">
        <v>1974103.9837398373</v>
      </c>
      <c r="C81" s="19">
        <v>1161413.3821138211</v>
      </c>
      <c r="D81" s="19">
        <v>3135517.3658536584</v>
      </c>
      <c r="E81" s="19">
        <v>5632492.6130081303</v>
      </c>
      <c r="F81" s="19">
        <v>8736707.2032520324</v>
      </c>
      <c r="G81" s="19">
        <v>19623205.138211381</v>
      </c>
      <c r="H81" s="19">
        <v>22501704.50406504</v>
      </c>
      <c r="I81" s="19">
        <v>35077317.073170729</v>
      </c>
      <c r="J81" s="19">
        <v>5446468.2764227642</v>
      </c>
      <c r="K81" s="19">
        <v>10463138.211382113</v>
      </c>
    </row>
    <row r="82" spans="1:11" x14ac:dyDescent="0.25">
      <c r="A82" s="18" t="s">
        <v>80</v>
      </c>
      <c r="B82" s="19">
        <v>1110123.4959349593</v>
      </c>
      <c r="C82" s="19">
        <v>669270.48780487804</v>
      </c>
      <c r="D82" s="19">
        <v>1779393.9837398373</v>
      </c>
      <c r="E82" s="19">
        <v>883928.54813008127</v>
      </c>
      <c r="F82" s="19">
        <v>396775.25203252031</v>
      </c>
      <c r="G82" s="19">
        <v>4667381.7398373988</v>
      </c>
      <c r="H82" s="19">
        <v>5124485.8536585364</v>
      </c>
      <c r="I82" s="19">
        <v>7894501.3008130081</v>
      </c>
      <c r="J82" s="19">
        <v>326158.63414634147</v>
      </c>
      <c r="K82" s="19">
        <v>1395050.325203252</v>
      </c>
    </row>
    <row r="83" spans="1:11" x14ac:dyDescent="0.25">
      <c r="G83" s="1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/>
  </sheetViews>
  <sheetFormatPr defaultRowHeight="15" x14ac:dyDescent="0.25"/>
  <cols>
    <col min="1" max="1" width="16.5703125" customWidth="1"/>
    <col min="2" max="2" width="14.7109375" customWidth="1"/>
    <col min="3" max="3" width="15.42578125" customWidth="1"/>
    <col min="4" max="4" width="15" customWidth="1"/>
    <col min="5" max="5" width="17.7109375" customWidth="1"/>
    <col min="6" max="6" width="17.140625" customWidth="1"/>
    <col min="7" max="7" width="16.85546875" customWidth="1"/>
  </cols>
  <sheetData>
    <row r="1" spans="1:7" ht="60" x14ac:dyDescent="0.25">
      <c r="A1" s="31" t="s">
        <v>146</v>
      </c>
      <c r="B1" s="31" t="s">
        <v>147</v>
      </c>
      <c r="C1" s="31" t="s">
        <v>148</v>
      </c>
      <c r="D1" s="31" t="s">
        <v>149</v>
      </c>
      <c r="E1" s="31" t="s">
        <v>150</v>
      </c>
      <c r="F1" s="31" t="s">
        <v>151</v>
      </c>
      <c r="G1" s="31" t="s">
        <v>152</v>
      </c>
    </row>
    <row r="2" spans="1:7" x14ac:dyDescent="0.25">
      <c r="A2" s="28" t="s">
        <v>114</v>
      </c>
      <c r="B2" s="29">
        <v>2979446146</v>
      </c>
      <c r="C2" s="29">
        <v>562664000</v>
      </c>
      <c r="D2" s="29">
        <v>14391666</v>
      </c>
      <c r="E2" s="29">
        <v>1621049741</v>
      </c>
      <c r="F2" s="29">
        <v>4600495887</v>
      </c>
      <c r="G2" s="29">
        <v>3984000000</v>
      </c>
    </row>
    <row r="3" spans="1:7" ht="30" x14ac:dyDescent="0.25">
      <c r="A3" s="28" t="s">
        <v>153</v>
      </c>
      <c r="B3" s="29">
        <v>629263261</v>
      </c>
      <c r="C3" s="29">
        <v>58852000</v>
      </c>
      <c r="D3" s="30">
        <v>0</v>
      </c>
      <c r="E3" s="29">
        <v>165504005</v>
      </c>
      <c r="F3" s="29">
        <v>794767266</v>
      </c>
      <c r="G3" s="29">
        <v>778962000</v>
      </c>
    </row>
    <row r="4" spans="1:7" x14ac:dyDescent="0.25">
      <c r="A4" s="28" t="s">
        <v>117</v>
      </c>
      <c r="B4" s="29">
        <v>220064186</v>
      </c>
      <c r="C4" s="29">
        <v>58070450</v>
      </c>
      <c r="D4" s="30">
        <v>0</v>
      </c>
      <c r="E4" s="29">
        <v>109998207</v>
      </c>
      <c r="F4" s="29">
        <v>330062393</v>
      </c>
      <c r="G4" s="29">
        <v>183416000</v>
      </c>
    </row>
    <row r="5" spans="1:7" x14ac:dyDescent="0.25">
      <c r="A5" s="28" t="s">
        <v>118</v>
      </c>
      <c r="B5" s="29">
        <v>199460590</v>
      </c>
      <c r="C5" s="29">
        <v>39893000</v>
      </c>
      <c r="D5" s="30">
        <v>0</v>
      </c>
      <c r="E5" s="29">
        <v>135539410</v>
      </c>
      <c r="F5" s="29">
        <v>335000000</v>
      </c>
      <c r="G5" s="29">
        <v>335000000</v>
      </c>
    </row>
    <row r="6" spans="1:7" x14ac:dyDescent="0.25">
      <c r="A6" s="28" t="s">
        <v>116</v>
      </c>
      <c r="B6" s="29">
        <v>301850066</v>
      </c>
      <c r="C6" s="29">
        <v>187213656</v>
      </c>
      <c r="D6" s="29">
        <v>6819844</v>
      </c>
      <c r="E6" s="29">
        <v>361184998</v>
      </c>
      <c r="F6" s="29">
        <v>663035064</v>
      </c>
      <c r="G6" s="29">
        <v>644185000</v>
      </c>
    </row>
    <row r="7" spans="1:7" x14ac:dyDescent="0.25">
      <c r="A7" s="28" t="s">
        <v>154</v>
      </c>
      <c r="B7" s="29">
        <v>43890000</v>
      </c>
      <c r="C7" s="29">
        <v>43890000</v>
      </c>
      <c r="D7" s="30">
        <v>0</v>
      </c>
      <c r="E7" s="29">
        <v>100000000</v>
      </c>
      <c r="F7" s="29">
        <v>143890000</v>
      </c>
      <c r="G7" s="29">
        <v>350871000</v>
      </c>
    </row>
    <row r="8" spans="1:7" x14ac:dyDescent="0.25">
      <c r="A8" s="28" t="s">
        <v>155</v>
      </c>
      <c r="B8" s="29">
        <v>4373974249</v>
      </c>
      <c r="C8" s="29">
        <v>950583106</v>
      </c>
      <c r="D8" s="29">
        <v>21211510</v>
      </c>
      <c r="E8" s="29">
        <v>2493276361</v>
      </c>
      <c r="F8" s="29">
        <v>6867250610</v>
      </c>
      <c r="G8" s="29">
        <v>6276434000</v>
      </c>
    </row>
    <row r="9" spans="1:7" x14ac:dyDescent="0.25">
      <c r="A9" s="28" t="s">
        <v>156</v>
      </c>
      <c r="B9" s="29">
        <v>71121533</v>
      </c>
      <c r="C9" s="29">
        <v>15456636</v>
      </c>
      <c r="D9" s="29">
        <v>344903</v>
      </c>
      <c r="E9" s="29">
        <v>40541079</v>
      </c>
      <c r="F9" s="29">
        <v>111662612</v>
      </c>
      <c r="G9" s="29">
        <v>102055837</v>
      </c>
    </row>
    <row r="10" spans="1:7" x14ac:dyDescent="0.25">
      <c r="A10" s="20"/>
      <c r="B10" s="20"/>
      <c r="C10" s="20"/>
      <c r="D10" s="20"/>
      <c r="E10" s="20"/>
      <c r="F10" s="20"/>
      <c r="G10" s="20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Тебела1</vt:lpstr>
      <vt:lpstr>Табела2</vt:lpstr>
      <vt:lpstr>Табела3</vt:lpstr>
      <vt:lpstr>Табела4</vt:lpstr>
      <vt:lpstr>Табела5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German</cp:lastModifiedBy>
  <cp:lastPrinted>2025-12-23T12:25:52Z</cp:lastPrinted>
  <dcterms:created xsi:type="dcterms:W3CDTF">2015-06-05T18:17:20Z</dcterms:created>
  <dcterms:modified xsi:type="dcterms:W3CDTF">2026-02-10T08:24:23Z</dcterms:modified>
</cp:coreProperties>
</file>